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mm\Desktop\Мои документы\Выборки по домам для ОМС,ссоветы\2017\"/>
    </mc:Choice>
  </mc:AlternateContent>
  <bookViews>
    <workbookView xWindow="0" yWindow="0" windowWidth="28800" windowHeight="12435"/>
  </bookViews>
  <sheets>
    <sheet name="Отчет" sheetId="1" r:id="rId1"/>
    <sheet name="Параметры" sheetId="2" r:id="rId2"/>
  </sheets>
  <definedNames>
    <definedName name="_xlnm._FilterDatabase" localSheetId="0" hidden="1">Отчет!$B$3:$Q$65</definedName>
  </definedNames>
  <calcPr calcId="152511" refMode="R1C1"/>
</workbook>
</file>

<file path=xl/calcChain.xml><?xml version="1.0" encoding="utf-8"?>
<calcChain xmlns="http://schemas.openxmlformats.org/spreadsheetml/2006/main">
  <c r="P65" i="1" l="1"/>
  <c r="O65" i="1"/>
  <c r="O13" i="1"/>
  <c r="L67" i="1"/>
  <c r="G67" i="1"/>
  <c r="J67" i="1"/>
  <c r="F67" i="1"/>
  <c r="O5" i="1" l="1"/>
  <c r="P5" i="1"/>
  <c r="Q5" i="1" s="1"/>
  <c r="O6" i="1"/>
  <c r="P6" i="1"/>
  <c r="Q6" i="1" s="1"/>
  <c r="O7" i="1"/>
  <c r="P7" i="1"/>
  <c r="Q7" i="1" s="1"/>
  <c r="O8" i="1"/>
  <c r="P8" i="1"/>
  <c r="Q8" i="1" s="1"/>
  <c r="O9" i="1"/>
  <c r="P9" i="1"/>
  <c r="Q9" i="1" s="1"/>
  <c r="O10" i="1"/>
  <c r="P10" i="1"/>
  <c r="Q10" i="1" s="1"/>
  <c r="O11" i="1"/>
  <c r="P11" i="1"/>
  <c r="Q11" i="1" s="1"/>
  <c r="O12" i="1"/>
  <c r="P12" i="1"/>
  <c r="Q12" i="1" s="1"/>
  <c r="P13" i="1"/>
  <c r="Q13" i="1" s="1"/>
  <c r="O14" i="1"/>
  <c r="P14" i="1"/>
  <c r="Q14" i="1" s="1"/>
  <c r="O15" i="1"/>
  <c r="P15" i="1"/>
  <c r="Q15" i="1" s="1"/>
  <c r="O16" i="1"/>
  <c r="P16" i="1"/>
  <c r="Q16" i="1" s="1"/>
  <c r="O17" i="1"/>
  <c r="P17" i="1"/>
  <c r="Q17" i="1" s="1"/>
  <c r="O18" i="1"/>
  <c r="P18" i="1"/>
  <c r="Q18" i="1" s="1"/>
  <c r="O19" i="1"/>
  <c r="P19" i="1"/>
  <c r="Q19" i="1" s="1"/>
  <c r="O20" i="1"/>
  <c r="P20" i="1"/>
  <c r="Q20" i="1" s="1"/>
  <c r="O21" i="1"/>
  <c r="P21" i="1"/>
  <c r="Q21" i="1" s="1"/>
  <c r="O22" i="1"/>
  <c r="P22" i="1"/>
  <c r="Q22" i="1" s="1"/>
  <c r="O23" i="1"/>
  <c r="P23" i="1"/>
  <c r="Q23" i="1" s="1"/>
  <c r="O24" i="1"/>
  <c r="P24" i="1"/>
  <c r="Q24" i="1" s="1"/>
  <c r="O25" i="1"/>
  <c r="P25" i="1"/>
  <c r="Q25" i="1" s="1"/>
  <c r="O26" i="1"/>
  <c r="P26" i="1"/>
  <c r="Q26" i="1" s="1"/>
  <c r="O27" i="1"/>
  <c r="P27" i="1"/>
  <c r="Q27" i="1" s="1"/>
  <c r="O28" i="1"/>
  <c r="P28" i="1"/>
  <c r="Q28" i="1" s="1"/>
  <c r="O29" i="1"/>
  <c r="P29" i="1"/>
  <c r="Q29" i="1" s="1"/>
  <c r="O30" i="1"/>
  <c r="P30" i="1"/>
  <c r="Q30" i="1" s="1"/>
  <c r="O31" i="1"/>
  <c r="P31" i="1"/>
  <c r="Q31" i="1" s="1"/>
  <c r="O32" i="1"/>
  <c r="P32" i="1"/>
  <c r="Q32" i="1" s="1"/>
  <c r="O33" i="1"/>
  <c r="P33" i="1"/>
  <c r="Q33" i="1" s="1"/>
  <c r="O34" i="1"/>
  <c r="P34" i="1"/>
  <c r="Q34" i="1" s="1"/>
  <c r="O35" i="1"/>
  <c r="P35" i="1"/>
  <c r="Q35" i="1" s="1"/>
  <c r="O36" i="1"/>
  <c r="P36" i="1"/>
  <c r="Q36" i="1" s="1"/>
  <c r="O37" i="1"/>
  <c r="P37" i="1"/>
  <c r="Q37" i="1" s="1"/>
  <c r="O38" i="1"/>
  <c r="P38" i="1"/>
  <c r="Q38" i="1" s="1"/>
  <c r="O39" i="1"/>
  <c r="P39" i="1"/>
  <c r="Q39" i="1" s="1"/>
  <c r="O40" i="1"/>
  <c r="P40" i="1"/>
  <c r="Q40" i="1" s="1"/>
  <c r="O41" i="1"/>
  <c r="P41" i="1"/>
  <c r="Q41" i="1" s="1"/>
  <c r="O42" i="1"/>
  <c r="P42" i="1"/>
  <c r="Q42" i="1" s="1"/>
  <c r="O43" i="1"/>
  <c r="P43" i="1"/>
  <c r="Q43" i="1" s="1"/>
  <c r="O44" i="1"/>
  <c r="P44" i="1"/>
  <c r="Q44" i="1" s="1"/>
  <c r="O45" i="1"/>
  <c r="P45" i="1"/>
  <c r="Q45" i="1" s="1"/>
  <c r="O46" i="1"/>
  <c r="P46" i="1"/>
  <c r="Q46" i="1" s="1"/>
  <c r="O47" i="1"/>
  <c r="P47" i="1"/>
  <c r="Q47" i="1" s="1"/>
  <c r="O48" i="1"/>
  <c r="P48" i="1"/>
  <c r="Q48" i="1" s="1"/>
  <c r="O49" i="1"/>
  <c r="P49" i="1"/>
  <c r="Q49" i="1" s="1"/>
  <c r="O50" i="1"/>
  <c r="P50" i="1"/>
  <c r="Q50" i="1" s="1"/>
  <c r="O51" i="1"/>
  <c r="P51" i="1"/>
  <c r="Q51" i="1" s="1"/>
  <c r="O52" i="1"/>
  <c r="P52" i="1"/>
  <c r="Q52" i="1" s="1"/>
  <c r="O53" i="1"/>
  <c r="P53" i="1"/>
  <c r="Q53" i="1" s="1"/>
  <c r="O54" i="1"/>
  <c r="P54" i="1"/>
  <c r="Q54" i="1" s="1"/>
  <c r="O55" i="1"/>
  <c r="P55" i="1"/>
  <c r="Q55" i="1" s="1"/>
  <c r="O56" i="1"/>
  <c r="P56" i="1"/>
  <c r="Q56" i="1" s="1"/>
  <c r="O57" i="1"/>
  <c r="P57" i="1"/>
  <c r="Q57" i="1" s="1"/>
  <c r="O58" i="1"/>
  <c r="P58" i="1"/>
  <c r="Q58" i="1" s="1"/>
  <c r="O59" i="1"/>
  <c r="P59" i="1"/>
  <c r="Q59" i="1" s="1"/>
  <c r="O60" i="1"/>
  <c r="P60" i="1"/>
  <c r="Q60" i="1" s="1"/>
  <c r="O61" i="1"/>
  <c r="P61" i="1"/>
  <c r="Q61" i="1" s="1"/>
  <c r="O62" i="1"/>
  <c r="P62" i="1"/>
  <c r="Q62" i="1" s="1"/>
  <c r="O63" i="1"/>
  <c r="P63" i="1"/>
  <c r="Q63" i="1" s="1"/>
  <c r="O64" i="1"/>
  <c r="P64" i="1"/>
  <c r="Q64" i="1" s="1"/>
  <c r="Q65" i="1"/>
  <c r="P4" i="1"/>
  <c r="O4" i="1"/>
  <c r="Q4" i="1" l="1"/>
</calcChain>
</file>

<file path=xl/sharedStrings.xml><?xml version="1.0" encoding="utf-8"?>
<sst xmlns="http://schemas.openxmlformats.org/spreadsheetml/2006/main" count="99" uniqueCount="99">
  <si>
    <t>№ п/п</t>
  </si>
  <si>
    <t>Начислено по основному долгу, руб.</t>
  </si>
  <si>
    <t>Перерасчеты начислений основного долга, руб.</t>
  </si>
  <si>
    <t>Фактическое начисление по основному долгу, руб.</t>
  </si>
  <si>
    <t>Оплачено по основному долгу, руб.</t>
  </si>
  <si>
    <t>Корректировки платежей основного долга, руб.</t>
  </si>
  <si>
    <t>Списания задолженности по основному долгу, руб.</t>
  </si>
  <si>
    <t>Начислено пени, руб.</t>
  </si>
  <si>
    <t>Перерасчеты начисления пени, руб.</t>
  </si>
  <si>
    <t>Оплачено пени, руб.</t>
  </si>
  <si>
    <t>Корректировки платежей по пени, руб.</t>
  </si>
  <si>
    <t>Списания задолженности по пени, руб.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</si>
  <si>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</si>
  <si>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</si>
  <si>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</si>
  <si>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</si>
  <si>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</si>
  <si>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</si>
  <si>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</si>
  <si>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</si>
  <si>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</si>
  <si>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</si>
  <si>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</si>
  <si>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</si>
  <si>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</si>
  <si>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</si>
  <si>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</si>
  <si>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ЗАТО поселок Солнечный</t>
  </si>
  <si>
    <t>поселок Кедровый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</si>
  <si>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</si>
  <si>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</si>
  <si>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</si>
  <si>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</si>
  <si>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</si>
  <si>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Боготольский муниципальный район</t>
  </si>
  <si>
    <t>Богучанский муниципальный район</t>
  </si>
  <si>
    <t>Большемуртинский муниципальный район</t>
  </si>
  <si>
    <t>Большеулуйский муниципальный район</t>
  </si>
  <si>
    <t>Дзержинский муниципальный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</si>
  <si>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</si>
  <si>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</si>
  <si>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</si>
  <si>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Идринский муниципальный район</t>
  </si>
  <si>
    <t>Иланский муниципальный район</t>
  </si>
  <si>
    <t>Ирбейский муниципальный район</t>
  </si>
  <si>
    <t>Казачинский муниципальный район</t>
  </si>
  <si>
    <t>Канский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</si>
  <si>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</si>
  <si>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</si>
  <si>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</si>
  <si>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</si>
  <si>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Курагинский муниципальный район</t>
  </si>
  <si>
    <t>Манский муниципальный район</t>
  </si>
  <si>
    <t>Минусинский муниципальный район</t>
  </si>
  <si>
    <t>Мотыгинский муниципальный район</t>
  </si>
  <si>
    <t>Назаровский муниципальный район</t>
  </si>
  <si>
    <t>Нижнеингашский муниципальный район</t>
  </si>
  <si>
    <t>Новоселовский муниципальный район</t>
  </si>
  <si>
    <t>Партизанский муниципальный район</t>
  </si>
  <si>
    <t>Пировский муниципальный район</t>
  </si>
  <si>
    <t>Рыбинский муниципальный район</t>
  </si>
  <si>
    <t>Саянский муниципальный район</t>
  </si>
  <si>
    <t>Северо-Енисейский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</si>
  <si>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</si>
  <si>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</si>
  <si>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</si>
  <si>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</si>
  <si>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район</t>
  </si>
  <si>
    <t>Ужурский муниципальный район</t>
  </si>
  <si>
    <t>Уярский муниципальный район</t>
  </si>
  <si>
    <t>Шарыповский муниципальный район</t>
  </si>
  <si>
    <t>Шушенский муниципальный район</t>
  </si>
  <si>
    <t>Эвенкийский муниципальный район</t>
  </si>
  <si>
    <t>Всего</t>
  </si>
  <si>
    <t>Сервер:</t>
  </si>
  <si>
    <t>Красноярский край, Региональный оператор</t>
  </si>
  <si>
    <t>Пользователь:</t>
  </si>
  <si>
    <t>Труханова Марина Михайловна</t>
  </si>
  <si>
    <t>Время запуска отчета:</t>
  </si>
  <si>
    <t>31.01.2017 12:55:57</t>
  </si>
  <si>
    <t>Лицевые счета</t>
  </si>
  <si>
    <t>все</t>
  </si>
  <si>
    <t>Статусы лицевых счетов</t>
  </si>
  <si>
    <t>открыт, расторгнут, закрыт</t>
  </si>
  <si>
    <t>Подразделения:</t>
  </si>
  <si>
    <t>Красноярский край</t>
  </si>
  <si>
    <t>Период:</t>
  </si>
  <si>
    <t>с января 2016 г. по декабрь 2016 г.</t>
  </si>
  <si>
    <t>Платежи по документам:</t>
  </si>
  <si>
    <t>за период</t>
  </si>
  <si>
    <t>Группировки:</t>
  </si>
  <si>
    <t>по муниципальным районам</t>
  </si>
  <si>
    <t>Выводить только группы:</t>
  </si>
  <si>
    <t>да</t>
  </si>
  <si>
    <t>Информация об уровне сбора взносов на капитальный ремонт по муниципальным районам (городским округам) за 2016 год</t>
  </si>
  <si>
    <t>Начислено взносов на капитальный ремонт и пени за 2016 год, руб.</t>
  </si>
  <si>
    <t>Наимеование муниципального района        (городского округа)</t>
  </si>
  <si>
    <t>Оплачено взносов на капитальный ремонт и пени в 2016 году, руб.</t>
  </si>
  <si>
    <t>Процент сбора платежей,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</si>
</sst>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 vertical="center" wrapText="1"/>
    </xf>
    <xf numFmtId="0" fontId="21" fillId="0" borderId="17" xfId="0" applyFont="1" applyBorder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2" fontId="20" fillId="0" borderId="14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0" fillId="33" borderId="14" xfId="0" applyNumberFormat="1" applyFill="1" applyBorder="1" applyAlignment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W18" sqref="W18"/>
    </sheetView>
  </sheetViews>
  <sheetFormatPr defaultRowHeight="12.75" x14ac:dyDescent="0.2"/>
  <cols>
    <col min="1" max="1" width="7.7109375" customWidth="1"/>
    <col min="2" max="2" width="7.5703125" customWidth="1"/>
    <col min="3" max="3" width="42" customWidth="1"/>
    <col min="4" max="14" width="19" hidden="1" customWidth="1"/>
    <col min="15" max="15" width="19.85546875" customWidth="1"/>
    <col min="16" max="16" width="17.85546875" customWidth="1"/>
    <col min="17" max="17" width="15" customWidth="1"/>
  </cols>
  <sheetData>
    <row r="1" spans="1:17" ht="44.25" customHeight="1" x14ac:dyDescent="0.2"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ht="66.75" customHeight="1" x14ac:dyDescent="0.2">
      <c r="A3" s="8" t="s">
        <v>0</v>
      </c>
      <c r="B3" s="22" t="s">
        <v>96</v>
      </c>
      <c r="C3" s="23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6" t="s">
        <v>95</v>
      </c>
      <c r="P3" s="6" t="s">
        <v>97</v>
      </c>
      <c r="Q3" s="9" t="s">
        <v>98</v>
      </c>
    </row>
    <row r="4" spans="1:17" x14ac:dyDescent="0.2">
      <c r="A4" s="14">
        <v>1</v>
      </c>
      <c r="B4" s="24" t="s">
        <v>12</v>
      </c>
      <c r="C4" s="25"/>
      <c r="D4" s="10">
        <v>164165203.62</v>
      </c>
      <c r="E4" s="10">
        <v>6762556.6299999999</v>
      </c>
      <c r="F4" s="10">
        <v>169453714.63999999</v>
      </c>
      <c r="G4" s="10">
        <v>148925347.44</v>
      </c>
      <c r="H4" s="10">
        <v>-1718194.01</v>
      </c>
      <c r="I4" s="10">
        <v>1474045.61</v>
      </c>
      <c r="J4" s="10">
        <v>4148796.22</v>
      </c>
      <c r="K4" s="10">
        <v>-51653.02</v>
      </c>
      <c r="L4" s="10">
        <v>1129.74</v>
      </c>
      <c r="M4" s="10">
        <v>708654.63</v>
      </c>
      <c r="N4" s="11">
        <v>27004.32</v>
      </c>
      <c r="O4" s="12">
        <f>F4+J4+K4-N4</f>
        <v>173523853.51999998</v>
      </c>
      <c r="P4" s="12">
        <f>G4+H4+L4+M4</f>
        <v>147916937.80000001</v>
      </c>
      <c r="Q4" s="13">
        <f>P4/O4*100</f>
        <v>85.242999621923119</v>
      </c>
    </row>
    <row r="5" spans="1:17" x14ac:dyDescent="0.2">
      <c r="A5" s="14">
        <v>2</v>
      </c>
      <c r="B5" s="26" t="s">
        <v>13</v>
      </c>
      <c r="C5" s="18"/>
      <c r="D5" s="1">
        <v>11154847.890000001</v>
      </c>
      <c r="E5" s="1">
        <v>-59088.63</v>
      </c>
      <c r="F5" s="1">
        <v>11091237.859999999</v>
      </c>
      <c r="G5" s="1">
        <v>9873382.25</v>
      </c>
      <c r="H5" s="1">
        <v>-49153.78</v>
      </c>
      <c r="I5" s="1">
        <v>4521.3999999999996</v>
      </c>
      <c r="J5" s="1">
        <v>211830.61</v>
      </c>
      <c r="K5" s="1">
        <v>-2977.18</v>
      </c>
      <c r="L5" s="1">
        <v>104.72</v>
      </c>
      <c r="M5" s="1">
        <v>28465.08</v>
      </c>
      <c r="N5" s="1">
        <v>120.45</v>
      </c>
      <c r="O5" s="5">
        <f t="shared" ref="O5:O64" si="0">F5+J5+K5-N5</f>
        <v>11299970.84</v>
      </c>
      <c r="P5" s="5">
        <f t="shared" ref="P5:P64" si="1">G5+H5+L5+M5</f>
        <v>9852798.2700000014</v>
      </c>
      <c r="Q5" s="7">
        <f t="shared" ref="Q5:Q65" si="2">P5/O5*100</f>
        <v>87.193130048820564</v>
      </c>
    </row>
    <row r="6" spans="1:17" x14ac:dyDescent="0.2">
      <c r="A6" s="14">
        <v>3</v>
      </c>
      <c r="B6" s="26" t="s">
        <v>14</v>
      </c>
      <c r="C6" s="18"/>
      <c r="D6" s="1">
        <v>23648784.219999999</v>
      </c>
      <c r="E6" s="1">
        <v>36466.21</v>
      </c>
      <c r="F6" s="1">
        <v>23610512.649999999</v>
      </c>
      <c r="G6" s="1">
        <v>20100113.420000002</v>
      </c>
      <c r="H6" s="1">
        <v>-114760.78</v>
      </c>
      <c r="I6" s="1">
        <v>74737.78</v>
      </c>
      <c r="J6" s="1">
        <v>767234.4</v>
      </c>
      <c r="K6" s="1">
        <v>-33822.93</v>
      </c>
      <c r="L6" s="1">
        <v>3669.07</v>
      </c>
      <c r="M6" s="1">
        <v>107819.11</v>
      </c>
      <c r="N6" s="1">
        <v>3505.36</v>
      </c>
      <c r="O6" s="5">
        <f t="shared" si="0"/>
        <v>24340418.759999998</v>
      </c>
      <c r="P6" s="5">
        <f t="shared" si="1"/>
        <v>20096840.82</v>
      </c>
      <c r="Q6" s="7">
        <f t="shared" si="2"/>
        <v>82.565715151237612</v>
      </c>
    </row>
    <row r="7" spans="1:17" x14ac:dyDescent="0.2">
      <c r="A7" s="14">
        <v>4</v>
      </c>
      <c r="B7" s="17" t="s">
        <v>15</v>
      </c>
      <c r="C7" s="18"/>
      <c r="D7" s="1">
        <v>39922975.890000001</v>
      </c>
      <c r="E7" s="1">
        <v>182262.17</v>
      </c>
      <c r="F7" s="1">
        <v>39936429.509999998</v>
      </c>
      <c r="G7" s="1">
        <v>36388251.200000003</v>
      </c>
      <c r="H7" s="1">
        <v>-147381.35</v>
      </c>
      <c r="I7" s="1">
        <v>168808.55</v>
      </c>
      <c r="J7" s="1">
        <v>1028895.84</v>
      </c>
      <c r="K7" s="1">
        <v>-9213.18</v>
      </c>
      <c r="L7" s="1">
        <v>1847.15</v>
      </c>
      <c r="M7" s="1">
        <v>143062.5</v>
      </c>
      <c r="N7" s="1">
        <v>11533.95</v>
      </c>
      <c r="O7" s="5">
        <f t="shared" si="0"/>
        <v>40944578.219999999</v>
      </c>
      <c r="P7" s="5">
        <f t="shared" si="1"/>
        <v>36385779.5</v>
      </c>
      <c r="Q7" s="7">
        <f t="shared" si="2"/>
        <v>88.865928242061642</v>
      </c>
    </row>
    <row r="8" spans="1:17" x14ac:dyDescent="0.2">
      <c r="A8" s="14">
        <v>5</v>
      </c>
      <c r="B8" s="17" t="s">
        <v>16</v>
      </c>
      <c r="C8" s="18"/>
      <c r="D8" s="1">
        <v>19936638.129999999</v>
      </c>
      <c r="E8" s="1">
        <v>-105966.27</v>
      </c>
      <c r="F8" s="1">
        <v>19653316.16</v>
      </c>
      <c r="G8" s="1">
        <v>17331533.140000001</v>
      </c>
      <c r="H8" s="1">
        <v>-130321.98</v>
      </c>
      <c r="I8" s="1">
        <v>177355.7</v>
      </c>
      <c r="J8" s="1">
        <v>1155567.6299999999</v>
      </c>
      <c r="K8" s="1">
        <v>-61183.21</v>
      </c>
      <c r="L8" s="1"/>
      <c r="M8" s="1">
        <v>105700.86</v>
      </c>
      <c r="N8" s="1">
        <v>16169.42</v>
      </c>
      <c r="O8" s="5">
        <f t="shared" si="0"/>
        <v>20731531.159999996</v>
      </c>
      <c r="P8" s="5">
        <f t="shared" si="1"/>
        <v>17306912.02</v>
      </c>
      <c r="Q8" s="7">
        <f t="shared" si="2"/>
        <v>83.481108493290861</v>
      </c>
    </row>
    <row r="9" spans="1:17" x14ac:dyDescent="0.2">
      <c r="A9" s="14">
        <v>6</v>
      </c>
      <c r="B9" s="17" t="s">
        <v>17</v>
      </c>
      <c r="C9" s="18"/>
      <c r="D9" s="1">
        <v>107445620.75</v>
      </c>
      <c r="E9" s="1">
        <v>33291.89</v>
      </c>
      <c r="F9" s="1">
        <v>107057557.59999999</v>
      </c>
      <c r="G9" s="1">
        <v>97232763.810000002</v>
      </c>
      <c r="H9" s="1">
        <v>-690249.36</v>
      </c>
      <c r="I9" s="1">
        <v>421355.04</v>
      </c>
      <c r="J9" s="1">
        <v>2394842.16</v>
      </c>
      <c r="K9" s="1">
        <v>-59893.33</v>
      </c>
      <c r="L9" s="1">
        <v>17912.68</v>
      </c>
      <c r="M9" s="1">
        <v>403069.99</v>
      </c>
      <c r="N9" s="1">
        <v>16040.72</v>
      </c>
      <c r="O9" s="5">
        <f t="shared" si="0"/>
        <v>109376465.70999999</v>
      </c>
      <c r="P9" s="5">
        <f t="shared" si="1"/>
        <v>96963497.120000005</v>
      </c>
      <c r="Q9" s="7">
        <f t="shared" si="2"/>
        <v>88.651152229665513</v>
      </c>
    </row>
    <row r="10" spans="1:17" x14ac:dyDescent="0.2">
      <c r="A10" s="14">
        <v>7</v>
      </c>
      <c r="B10" s="17" t="s">
        <v>18</v>
      </c>
      <c r="C10" s="18"/>
      <c r="D10" s="1">
        <v>1607358795.0799999</v>
      </c>
      <c r="E10" s="1">
        <v>-12772433.92</v>
      </c>
      <c r="F10" s="1">
        <v>1511702512.5799999</v>
      </c>
      <c r="G10" s="1">
        <v>1233832036.53</v>
      </c>
      <c r="H10" s="1">
        <v>-16359648.800000001</v>
      </c>
      <c r="I10" s="1">
        <v>82883848.579999998</v>
      </c>
      <c r="J10" s="1">
        <v>79775288.120000005</v>
      </c>
      <c r="K10" s="1">
        <v>-2030253.69</v>
      </c>
      <c r="L10" s="1">
        <v>1185562.6499999999</v>
      </c>
      <c r="M10" s="1">
        <v>10478438.800000001</v>
      </c>
      <c r="N10" s="1">
        <v>3854136.67</v>
      </c>
      <c r="O10" s="5">
        <f t="shared" si="0"/>
        <v>1585593410.3399997</v>
      </c>
      <c r="P10" s="5">
        <f t="shared" si="1"/>
        <v>1229136389.1800001</v>
      </c>
      <c r="Q10" s="7">
        <f t="shared" si="2"/>
        <v>77.519014721209999</v>
      </c>
    </row>
    <row r="11" spans="1:17" x14ac:dyDescent="0.2">
      <c r="A11" s="14">
        <v>8</v>
      </c>
      <c r="B11" s="17" t="s">
        <v>19</v>
      </c>
      <c r="C11" s="18"/>
      <c r="D11" s="1">
        <v>102033399.34</v>
      </c>
      <c r="E11" s="1">
        <v>4307.58</v>
      </c>
      <c r="F11" s="1">
        <v>100294160.28</v>
      </c>
      <c r="G11" s="1">
        <v>89062659.400000006</v>
      </c>
      <c r="H11" s="1">
        <v>-539535.41</v>
      </c>
      <c r="I11" s="1">
        <v>1743546.64</v>
      </c>
      <c r="J11" s="1">
        <v>3055806.41</v>
      </c>
      <c r="K11" s="1">
        <v>-233326.41</v>
      </c>
      <c r="L11" s="1">
        <v>2079.69</v>
      </c>
      <c r="M11" s="1">
        <v>404498.99</v>
      </c>
      <c r="N11" s="1">
        <v>82661.31</v>
      </c>
      <c r="O11" s="5">
        <f t="shared" si="0"/>
        <v>103033978.97</v>
      </c>
      <c r="P11" s="5">
        <f t="shared" si="1"/>
        <v>88929702.670000002</v>
      </c>
      <c r="Q11" s="7">
        <f t="shared" si="2"/>
        <v>86.311043753724505</v>
      </c>
    </row>
    <row r="12" spans="1:17" x14ac:dyDescent="0.2">
      <c r="A12" s="14">
        <v>9</v>
      </c>
      <c r="B12" s="17" t="s">
        <v>20</v>
      </c>
      <c r="C12" s="18"/>
      <c r="D12" s="1">
        <v>85261660.510000005</v>
      </c>
      <c r="E12" s="1">
        <v>710145.08</v>
      </c>
      <c r="F12" s="1">
        <v>85481810.060000002</v>
      </c>
      <c r="G12" s="1">
        <v>76433675.319999993</v>
      </c>
      <c r="H12" s="1">
        <v>-697878.24</v>
      </c>
      <c r="I12" s="1">
        <v>489995.53</v>
      </c>
      <c r="J12" s="1">
        <v>2605610.27</v>
      </c>
      <c r="K12" s="1">
        <v>-27774.48</v>
      </c>
      <c r="L12" s="1">
        <v>3268.4</v>
      </c>
      <c r="M12" s="1">
        <v>429178.64</v>
      </c>
      <c r="N12" s="1">
        <v>26096.21</v>
      </c>
      <c r="O12" s="5">
        <f t="shared" si="0"/>
        <v>88033549.640000001</v>
      </c>
      <c r="P12" s="5">
        <f t="shared" si="1"/>
        <v>76168244.120000005</v>
      </c>
      <c r="Q12" s="7">
        <f t="shared" si="2"/>
        <v>86.521836767321787</v>
      </c>
    </row>
    <row r="13" spans="1:17" x14ac:dyDescent="0.2">
      <c r="A13" s="14">
        <v>10</v>
      </c>
      <c r="B13" s="17" t="s">
        <v>21</v>
      </c>
      <c r="C13" s="18"/>
      <c r="D13" s="1">
        <v>45019714.840000004</v>
      </c>
      <c r="E13" s="1">
        <v>-6367505.6200000001</v>
      </c>
      <c r="F13" s="1">
        <v>38652209.219999999</v>
      </c>
      <c r="G13" s="1">
        <v>39076661.539999999</v>
      </c>
      <c r="H13" s="1">
        <v>-87425.33</v>
      </c>
      <c r="I13" s="1"/>
      <c r="J13" s="1">
        <v>818955.08</v>
      </c>
      <c r="K13" s="1">
        <v>-20649.849999999999</v>
      </c>
      <c r="L13" s="1">
        <v>147484.46</v>
      </c>
      <c r="M13" s="1">
        <v>22462.41</v>
      </c>
      <c r="N13" s="1">
        <v>-126.53</v>
      </c>
      <c r="O13" s="27">
        <f>F13+J13+K13-N13+6364114.98</f>
        <v>45814755.959999993</v>
      </c>
      <c r="P13" s="5">
        <f t="shared" si="1"/>
        <v>39159183.079999998</v>
      </c>
      <c r="Q13" s="7">
        <f t="shared" si="2"/>
        <v>85.472861874870944</v>
      </c>
    </row>
    <row r="14" spans="1:17" x14ac:dyDescent="0.2">
      <c r="A14" s="14">
        <v>11</v>
      </c>
      <c r="B14" s="17" t="s">
        <v>22</v>
      </c>
      <c r="C14" s="18"/>
      <c r="D14" s="1">
        <v>538031403.75</v>
      </c>
      <c r="E14" s="1">
        <v>3109138.82</v>
      </c>
      <c r="F14" s="1">
        <v>515703240.12</v>
      </c>
      <c r="G14" s="1">
        <v>482884862.23000002</v>
      </c>
      <c r="H14" s="1">
        <v>-8894306.6400000006</v>
      </c>
      <c r="I14" s="1">
        <v>25437302.449999999</v>
      </c>
      <c r="J14" s="1">
        <v>24881283.34</v>
      </c>
      <c r="K14" s="1">
        <v>-349726.09</v>
      </c>
      <c r="L14" s="1">
        <v>9657.19</v>
      </c>
      <c r="M14" s="1">
        <v>7899400.1500000004</v>
      </c>
      <c r="N14" s="1">
        <v>660254.31000000006</v>
      </c>
      <c r="O14" s="5">
        <f t="shared" si="0"/>
        <v>539574543.06000006</v>
      </c>
      <c r="P14" s="5">
        <f t="shared" si="1"/>
        <v>481899612.93000001</v>
      </c>
      <c r="Q14" s="7">
        <f t="shared" si="2"/>
        <v>89.311035727720267</v>
      </c>
    </row>
    <row r="15" spans="1:17" x14ac:dyDescent="0.2">
      <c r="A15" s="14">
        <v>12</v>
      </c>
      <c r="B15" s="17" t="s">
        <v>23</v>
      </c>
      <c r="C15" s="18"/>
      <c r="D15" s="1">
        <v>60619591.689999998</v>
      </c>
      <c r="E15" s="1">
        <v>26874.89</v>
      </c>
      <c r="F15" s="1">
        <v>59835923.420000002</v>
      </c>
      <c r="G15" s="1">
        <v>53236828.789999999</v>
      </c>
      <c r="H15" s="1">
        <v>-458416.35</v>
      </c>
      <c r="I15" s="1">
        <v>810543.16</v>
      </c>
      <c r="J15" s="1">
        <v>2075869.01</v>
      </c>
      <c r="K15" s="1">
        <v>-31945.39</v>
      </c>
      <c r="L15" s="1">
        <v>3.19</v>
      </c>
      <c r="M15" s="1">
        <v>368812.7</v>
      </c>
      <c r="N15" s="1">
        <v>40668.01</v>
      </c>
      <c r="O15" s="5">
        <f t="shared" si="0"/>
        <v>61839179.030000001</v>
      </c>
      <c r="P15" s="5">
        <f t="shared" si="1"/>
        <v>53147228.329999998</v>
      </c>
      <c r="Q15" s="7">
        <f t="shared" si="2"/>
        <v>85.944265696374657</v>
      </c>
    </row>
    <row r="16" spans="1:17" x14ac:dyDescent="0.2">
      <c r="A16" s="14">
        <v>13</v>
      </c>
      <c r="B16" s="17" t="s">
        <v>24</v>
      </c>
      <c r="C16" s="18"/>
      <c r="D16" s="1">
        <v>80494597.959999993</v>
      </c>
      <c r="E16" s="1">
        <v>16485.72</v>
      </c>
      <c r="F16" s="1">
        <v>80070487.379999995</v>
      </c>
      <c r="G16" s="1">
        <v>70244816.599999994</v>
      </c>
      <c r="H16" s="1">
        <v>-372756.92</v>
      </c>
      <c r="I16" s="1">
        <v>440596.3</v>
      </c>
      <c r="J16" s="1">
        <v>2312291.92</v>
      </c>
      <c r="K16" s="1">
        <v>-5016.76</v>
      </c>
      <c r="L16" s="1">
        <v>375.79</v>
      </c>
      <c r="M16" s="1">
        <v>359045.89</v>
      </c>
      <c r="N16" s="1">
        <v>24746.95</v>
      </c>
      <c r="O16" s="5">
        <f t="shared" si="0"/>
        <v>82353015.589999989</v>
      </c>
      <c r="P16" s="5">
        <f t="shared" si="1"/>
        <v>70231481.359999999</v>
      </c>
      <c r="Q16" s="7">
        <f t="shared" si="2"/>
        <v>85.281007449262262</v>
      </c>
    </row>
    <row r="17" spans="1:17" x14ac:dyDescent="0.2">
      <c r="A17" s="14">
        <v>14</v>
      </c>
      <c r="B17" s="17" t="s">
        <v>25</v>
      </c>
      <c r="C17" s="18"/>
      <c r="D17" s="1">
        <v>168635592.72</v>
      </c>
      <c r="E17" s="1">
        <v>-9158.0300000000007</v>
      </c>
      <c r="F17" s="1">
        <v>167846839.13</v>
      </c>
      <c r="G17" s="1">
        <v>151655775.81999999</v>
      </c>
      <c r="H17" s="1">
        <v>-1028844.48</v>
      </c>
      <c r="I17" s="1">
        <v>779595.56</v>
      </c>
      <c r="J17" s="1">
        <v>4705269.6399999997</v>
      </c>
      <c r="K17" s="1">
        <v>-47227.66</v>
      </c>
      <c r="L17" s="1">
        <v>1695.21</v>
      </c>
      <c r="M17" s="1">
        <v>929462.89</v>
      </c>
      <c r="N17" s="1">
        <v>50832.6</v>
      </c>
      <c r="O17" s="5">
        <f t="shared" si="0"/>
        <v>172454048.50999999</v>
      </c>
      <c r="P17" s="5">
        <f t="shared" si="1"/>
        <v>151558089.44</v>
      </c>
      <c r="Q17" s="7">
        <f t="shared" si="2"/>
        <v>87.883172792671033</v>
      </c>
    </row>
    <row r="18" spans="1:17" x14ac:dyDescent="0.2">
      <c r="A18" s="14">
        <v>15</v>
      </c>
      <c r="B18" s="17" t="s">
        <v>26</v>
      </c>
      <c r="C18" s="18"/>
      <c r="D18" s="1">
        <v>103972196.48</v>
      </c>
      <c r="E18" s="1">
        <v>531726.11</v>
      </c>
      <c r="F18" s="1">
        <v>104210550.25</v>
      </c>
      <c r="G18" s="1">
        <v>92139515.989999995</v>
      </c>
      <c r="H18" s="1">
        <v>-509427.87</v>
      </c>
      <c r="I18" s="1">
        <v>293372.34000000003</v>
      </c>
      <c r="J18" s="1">
        <v>2762533.06</v>
      </c>
      <c r="K18" s="1">
        <v>-16098.39</v>
      </c>
      <c r="L18" s="1">
        <v>573.82000000000005</v>
      </c>
      <c r="M18" s="1">
        <v>362691.18</v>
      </c>
      <c r="N18" s="1">
        <v>40362.33</v>
      </c>
      <c r="O18" s="5">
        <f t="shared" si="0"/>
        <v>106916622.59</v>
      </c>
      <c r="P18" s="5">
        <f t="shared" si="1"/>
        <v>91993353.11999999</v>
      </c>
      <c r="Q18" s="7">
        <f t="shared" si="2"/>
        <v>86.04214283196427</v>
      </c>
    </row>
    <row r="19" spans="1:17" x14ac:dyDescent="0.2">
      <c r="A19" s="14">
        <v>16</v>
      </c>
      <c r="B19" s="17" t="s">
        <v>27</v>
      </c>
      <c r="C19" s="18"/>
      <c r="D19" s="1">
        <v>10841420.93</v>
      </c>
      <c r="E19" s="1">
        <v>-3185.03</v>
      </c>
      <c r="F19" s="1">
        <v>10829697.869999999</v>
      </c>
      <c r="G19" s="1">
        <v>11480969.460000001</v>
      </c>
      <c r="H19" s="1">
        <v>-39937.620000000003</v>
      </c>
      <c r="I19" s="1">
        <v>8538.0300000000007</v>
      </c>
      <c r="J19" s="1">
        <v>247642.47</v>
      </c>
      <c r="K19" s="1">
        <v>-2228.85</v>
      </c>
      <c r="L19" s="1"/>
      <c r="M19" s="1">
        <v>36292.67</v>
      </c>
      <c r="N19" s="1">
        <v>966.61</v>
      </c>
      <c r="O19" s="5">
        <f t="shared" si="0"/>
        <v>11074144.880000001</v>
      </c>
      <c r="P19" s="5">
        <f t="shared" si="1"/>
        <v>11477324.510000002</v>
      </c>
      <c r="Q19" s="7">
        <f t="shared" si="2"/>
        <v>103.6407292334431</v>
      </c>
    </row>
    <row r="20" spans="1:17" x14ac:dyDescent="0.2">
      <c r="A20" s="14">
        <v>17</v>
      </c>
      <c r="B20" s="17" t="s">
        <v>28</v>
      </c>
      <c r="C20" s="18"/>
      <c r="D20" s="1">
        <v>6000598.1799999997</v>
      </c>
      <c r="E20" s="1">
        <v>2965630.08</v>
      </c>
      <c r="F20" s="1">
        <v>5560694.0800000001</v>
      </c>
      <c r="G20" s="1">
        <v>4195794.17</v>
      </c>
      <c r="H20" s="1">
        <v>-32927.230000000003</v>
      </c>
      <c r="I20" s="1">
        <v>3405534.18</v>
      </c>
      <c r="J20" s="1">
        <v>235891.64</v>
      </c>
      <c r="K20" s="1">
        <v>-2433.1799999999998</v>
      </c>
      <c r="L20" s="1"/>
      <c r="M20" s="1">
        <v>30806.23</v>
      </c>
      <c r="N20" s="1">
        <v>840.4</v>
      </c>
      <c r="O20" s="5">
        <f t="shared" si="0"/>
        <v>5793312.1399999997</v>
      </c>
      <c r="P20" s="5">
        <f t="shared" si="1"/>
        <v>4193673.17</v>
      </c>
      <c r="Q20" s="7">
        <f t="shared" si="2"/>
        <v>72.388179139265233</v>
      </c>
    </row>
    <row r="21" spans="1:17" x14ac:dyDescent="0.2">
      <c r="A21" s="14">
        <v>18</v>
      </c>
      <c r="B21" s="17" t="s">
        <v>29</v>
      </c>
      <c r="C21" s="18"/>
      <c r="D21" s="1">
        <v>1009272.24</v>
      </c>
      <c r="E21" s="1">
        <v>-6827.87</v>
      </c>
      <c r="F21" s="1">
        <v>1002324.18</v>
      </c>
      <c r="G21" s="1">
        <v>919678.86</v>
      </c>
      <c r="H21" s="1">
        <v>-4065.83</v>
      </c>
      <c r="I21" s="1">
        <v>120.19</v>
      </c>
      <c r="J21" s="1">
        <v>19945.71</v>
      </c>
      <c r="K21" s="1">
        <v>-185.64</v>
      </c>
      <c r="L21" s="1"/>
      <c r="M21" s="1">
        <v>3987.64</v>
      </c>
      <c r="N21" s="1">
        <v>-9.89</v>
      </c>
      <c r="O21" s="5">
        <f t="shared" si="0"/>
        <v>1022094.14</v>
      </c>
      <c r="P21" s="5">
        <f t="shared" si="1"/>
        <v>919600.67</v>
      </c>
      <c r="Q21" s="7">
        <f t="shared" si="2"/>
        <v>89.972208430820274</v>
      </c>
    </row>
    <row r="22" spans="1:17" x14ac:dyDescent="0.2">
      <c r="A22" s="14">
        <v>19</v>
      </c>
      <c r="B22" s="17" t="s">
        <v>30</v>
      </c>
      <c r="C22" s="18"/>
      <c r="D22" s="1">
        <v>6400437.0700000003</v>
      </c>
      <c r="E22" s="1">
        <v>-36654.980000000003</v>
      </c>
      <c r="F22" s="1">
        <v>6330122.0800000001</v>
      </c>
      <c r="G22" s="1">
        <v>4630791.24</v>
      </c>
      <c r="H22" s="1">
        <v>-30036.99</v>
      </c>
      <c r="I22" s="1">
        <v>33660.01</v>
      </c>
      <c r="J22" s="1">
        <v>427778.58</v>
      </c>
      <c r="K22" s="1">
        <v>-200353.84</v>
      </c>
      <c r="L22" s="1">
        <v>12700.23</v>
      </c>
      <c r="M22" s="1">
        <v>28248.03</v>
      </c>
      <c r="N22" s="1">
        <v>791.59</v>
      </c>
      <c r="O22" s="5">
        <f t="shared" si="0"/>
        <v>6556755.2300000004</v>
      </c>
      <c r="P22" s="5">
        <f t="shared" si="1"/>
        <v>4641702.5100000007</v>
      </c>
      <c r="Q22" s="7">
        <f t="shared" si="2"/>
        <v>70.792676364708527</v>
      </c>
    </row>
    <row r="23" spans="1:17" x14ac:dyDescent="0.2">
      <c r="A23" s="14">
        <v>20</v>
      </c>
      <c r="B23" s="17" t="s">
        <v>31</v>
      </c>
      <c r="C23" s="18"/>
      <c r="D23" s="1">
        <v>4794847.17</v>
      </c>
      <c r="E23" s="1">
        <v>-1764.99</v>
      </c>
      <c r="F23" s="1">
        <v>4793082.18</v>
      </c>
      <c r="G23" s="1">
        <v>4061790.45</v>
      </c>
      <c r="H23" s="1">
        <v>-18641.32</v>
      </c>
      <c r="I23" s="1"/>
      <c r="J23" s="1">
        <v>166720.13</v>
      </c>
      <c r="K23" s="1">
        <v>-1254.96</v>
      </c>
      <c r="L23" s="1"/>
      <c r="M23" s="1">
        <v>18547.97</v>
      </c>
      <c r="N23" s="1">
        <v>824.57</v>
      </c>
      <c r="O23" s="5">
        <f t="shared" si="0"/>
        <v>4957722.7799999993</v>
      </c>
      <c r="P23" s="5">
        <f t="shared" si="1"/>
        <v>4061697.1000000006</v>
      </c>
      <c r="Q23" s="7">
        <f t="shared" si="2"/>
        <v>81.926668356394089</v>
      </c>
    </row>
    <row r="24" spans="1:17" x14ac:dyDescent="0.2">
      <c r="A24" s="14">
        <v>21</v>
      </c>
      <c r="B24" s="17" t="s">
        <v>32</v>
      </c>
      <c r="C24" s="18"/>
      <c r="D24" s="1">
        <v>26234852.800000001</v>
      </c>
      <c r="E24" s="1">
        <v>22662.79</v>
      </c>
      <c r="F24" s="1">
        <v>26131796.359999999</v>
      </c>
      <c r="G24" s="1">
        <v>22417715.370000001</v>
      </c>
      <c r="H24" s="1">
        <v>-241553.98</v>
      </c>
      <c r="I24" s="1">
        <v>125719.23</v>
      </c>
      <c r="J24" s="1">
        <v>1031808.72</v>
      </c>
      <c r="K24" s="1">
        <v>-27093.22</v>
      </c>
      <c r="L24" s="1">
        <v>5556.4</v>
      </c>
      <c r="M24" s="1">
        <v>197391.01</v>
      </c>
      <c r="N24" s="1">
        <v>10119.799999999999</v>
      </c>
      <c r="O24" s="5">
        <f t="shared" si="0"/>
        <v>27126392.059999999</v>
      </c>
      <c r="P24" s="5">
        <f t="shared" si="1"/>
        <v>22379108.800000001</v>
      </c>
      <c r="Q24" s="7">
        <f t="shared" si="2"/>
        <v>82.499393028384929</v>
      </c>
    </row>
    <row r="25" spans="1:17" x14ac:dyDescent="0.2">
      <c r="A25" s="14">
        <v>22</v>
      </c>
      <c r="B25" s="17" t="s">
        <v>33</v>
      </c>
      <c r="C25" s="18"/>
      <c r="D25" s="1">
        <v>1499533.58</v>
      </c>
      <c r="E25" s="1">
        <v>-49134.59</v>
      </c>
      <c r="F25" s="1">
        <v>1447193.06</v>
      </c>
      <c r="G25" s="1">
        <v>1329868.24</v>
      </c>
      <c r="H25" s="1">
        <v>-8578.61</v>
      </c>
      <c r="I25" s="1">
        <v>3205.93</v>
      </c>
      <c r="J25" s="1">
        <v>43105.01</v>
      </c>
      <c r="K25" s="1">
        <v>-533.5</v>
      </c>
      <c r="L25" s="1"/>
      <c r="M25" s="1">
        <v>8141.67</v>
      </c>
      <c r="N25" s="1">
        <v>200.57</v>
      </c>
      <c r="O25" s="5">
        <f t="shared" si="0"/>
        <v>1489564</v>
      </c>
      <c r="P25" s="5">
        <f t="shared" si="1"/>
        <v>1329431.2999999998</v>
      </c>
      <c r="Q25" s="7">
        <f t="shared" si="2"/>
        <v>89.249693198815223</v>
      </c>
    </row>
    <row r="26" spans="1:17" x14ac:dyDescent="0.2">
      <c r="A26" s="14">
        <v>23</v>
      </c>
      <c r="B26" s="17" t="s">
        <v>34</v>
      </c>
      <c r="C26" s="18"/>
      <c r="D26" s="1">
        <v>709809.81</v>
      </c>
      <c r="E26" s="1">
        <v>3673.38</v>
      </c>
      <c r="F26" s="1">
        <v>713483.19</v>
      </c>
      <c r="G26" s="1">
        <v>614317.06999999995</v>
      </c>
      <c r="H26" s="1">
        <v>-5273.64</v>
      </c>
      <c r="I26" s="1"/>
      <c r="J26" s="1">
        <v>26763.07</v>
      </c>
      <c r="K26" s="1">
        <v>-746.5</v>
      </c>
      <c r="L26" s="1"/>
      <c r="M26" s="1">
        <v>5263.22</v>
      </c>
      <c r="N26" s="1"/>
      <c r="O26" s="5">
        <f t="shared" si="0"/>
        <v>739499.75999999989</v>
      </c>
      <c r="P26" s="5">
        <f t="shared" si="1"/>
        <v>614306.64999999991</v>
      </c>
      <c r="Q26" s="7">
        <f t="shared" si="2"/>
        <v>83.070567866039596</v>
      </c>
    </row>
    <row r="27" spans="1:17" x14ac:dyDescent="0.2">
      <c r="A27" s="14">
        <v>24</v>
      </c>
      <c r="B27" s="17" t="s">
        <v>35</v>
      </c>
      <c r="C27" s="18"/>
      <c r="D27" s="1">
        <v>11338576.93</v>
      </c>
      <c r="E27" s="1">
        <v>4120.38</v>
      </c>
      <c r="F27" s="1">
        <v>11338385.310000001</v>
      </c>
      <c r="G27" s="1">
        <v>9177861.6500000004</v>
      </c>
      <c r="H27" s="1">
        <v>-87197.41</v>
      </c>
      <c r="I27" s="1">
        <v>4312</v>
      </c>
      <c r="J27" s="1">
        <v>448043.35</v>
      </c>
      <c r="K27" s="1">
        <v>-2836.93</v>
      </c>
      <c r="L27" s="1"/>
      <c r="M27" s="1">
        <v>76467.56</v>
      </c>
      <c r="N27" s="1">
        <v>231.57</v>
      </c>
      <c r="O27" s="5">
        <f t="shared" si="0"/>
        <v>11783360.16</v>
      </c>
      <c r="P27" s="5">
        <f t="shared" si="1"/>
        <v>9167131.8000000007</v>
      </c>
      <c r="Q27" s="7">
        <f t="shared" si="2"/>
        <v>77.797263900316864</v>
      </c>
    </row>
    <row r="28" spans="1:17" x14ac:dyDescent="0.2">
      <c r="A28" s="14">
        <v>25</v>
      </c>
      <c r="B28" s="17" t="s">
        <v>36</v>
      </c>
      <c r="C28" s="18"/>
      <c r="D28" s="1">
        <v>1361722.05</v>
      </c>
      <c r="E28" s="1">
        <v>653.30999999999995</v>
      </c>
      <c r="F28" s="1">
        <v>1355051.11</v>
      </c>
      <c r="G28" s="1">
        <v>1138478.25</v>
      </c>
      <c r="H28" s="1">
        <v>-5088.96</v>
      </c>
      <c r="I28" s="1">
        <v>7324.25</v>
      </c>
      <c r="J28" s="1">
        <v>42506.59</v>
      </c>
      <c r="K28" s="1">
        <v>-72.72</v>
      </c>
      <c r="L28" s="1"/>
      <c r="M28" s="1">
        <v>5088.96</v>
      </c>
      <c r="N28" s="1">
        <v>232.86</v>
      </c>
      <c r="O28" s="5">
        <f t="shared" si="0"/>
        <v>1397252.12</v>
      </c>
      <c r="P28" s="5">
        <f t="shared" si="1"/>
        <v>1138478.25</v>
      </c>
      <c r="Q28" s="7">
        <f t="shared" si="2"/>
        <v>81.479801225851773</v>
      </c>
    </row>
    <row r="29" spans="1:17" x14ac:dyDescent="0.2">
      <c r="A29" s="14">
        <v>26</v>
      </c>
      <c r="B29" s="17" t="s">
        <v>37</v>
      </c>
      <c r="C29" s="18"/>
      <c r="D29" s="1">
        <v>474444.51</v>
      </c>
      <c r="E29" s="1">
        <v>-455.73</v>
      </c>
      <c r="F29" s="1">
        <v>466463.34</v>
      </c>
      <c r="G29" s="1">
        <v>349336.18</v>
      </c>
      <c r="H29" s="1">
        <v>-4713.5</v>
      </c>
      <c r="I29" s="1">
        <v>7525.44</v>
      </c>
      <c r="J29" s="1">
        <v>29744.75</v>
      </c>
      <c r="K29" s="1">
        <v>-160.69999999999999</v>
      </c>
      <c r="L29" s="1"/>
      <c r="M29" s="1">
        <v>4713.5</v>
      </c>
      <c r="N29" s="1">
        <v>523.78</v>
      </c>
      <c r="O29" s="5">
        <f t="shared" si="0"/>
        <v>495523.61</v>
      </c>
      <c r="P29" s="5">
        <f t="shared" si="1"/>
        <v>349336.18</v>
      </c>
      <c r="Q29" s="7">
        <f t="shared" si="2"/>
        <v>70.49839259929513</v>
      </c>
    </row>
    <row r="30" spans="1:17" x14ac:dyDescent="0.2">
      <c r="A30" s="14">
        <v>27</v>
      </c>
      <c r="B30" s="17" t="s">
        <v>38</v>
      </c>
      <c r="C30" s="18"/>
      <c r="D30" s="1">
        <v>513137.97</v>
      </c>
      <c r="E30" s="1">
        <v>2348.4899999999998</v>
      </c>
      <c r="F30" s="1">
        <v>515486.46</v>
      </c>
      <c r="G30" s="1">
        <v>437466.39</v>
      </c>
      <c r="H30" s="1">
        <v>-4677.66</v>
      </c>
      <c r="I30" s="1"/>
      <c r="J30" s="1">
        <v>21097.439999999999</v>
      </c>
      <c r="K30" s="1">
        <v>-931.73</v>
      </c>
      <c r="L30" s="1"/>
      <c r="M30" s="1">
        <v>3365.18</v>
      </c>
      <c r="N30" s="1">
        <v>20.100000000000001</v>
      </c>
      <c r="O30" s="5">
        <f t="shared" si="0"/>
        <v>535632.07000000007</v>
      </c>
      <c r="P30" s="5">
        <f t="shared" si="1"/>
        <v>436153.91000000003</v>
      </c>
      <c r="Q30" s="7">
        <f t="shared" si="2"/>
        <v>81.427893217820198</v>
      </c>
    </row>
    <row r="31" spans="1:17" x14ac:dyDescent="0.2">
      <c r="A31" s="14">
        <v>28</v>
      </c>
      <c r="B31" s="17" t="s">
        <v>39</v>
      </c>
      <c r="C31" s="18"/>
      <c r="D31" s="1">
        <v>14101605.23</v>
      </c>
      <c r="E31" s="1">
        <v>772.22</v>
      </c>
      <c r="F31" s="1">
        <v>14059198.550000001</v>
      </c>
      <c r="G31" s="1">
        <v>10152908.640000001</v>
      </c>
      <c r="H31" s="1">
        <v>-92799.55</v>
      </c>
      <c r="I31" s="1">
        <v>43178.9</v>
      </c>
      <c r="J31" s="1">
        <v>772621.85</v>
      </c>
      <c r="K31" s="1">
        <v>-6926.19</v>
      </c>
      <c r="L31" s="1"/>
      <c r="M31" s="1">
        <v>77358.58</v>
      </c>
      <c r="N31" s="1">
        <v>2509.86</v>
      </c>
      <c r="O31" s="5">
        <f t="shared" si="0"/>
        <v>14822384.350000001</v>
      </c>
      <c r="P31" s="5">
        <f t="shared" si="1"/>
        <v>10137467.67</v>
      </c>
      <c r="Q31" s="7">
        <f t="shared" si="2"/>
        <v>68.392961824660816</v>
      </c>
    </row>
    <row r="32" spans="1:17" x14ac:dyDescent="0.2">
      <c r="A32" s="14">
        <v>29</v>
      </c>
      <c r="B32" s="17" t="s">
        <v>40</v>
      </c>
      <c r="C32" s="18"/>
      <c r="D32" s="1">
        <v>10889931.439999999</v>
      </c>
      <c r="E32" s="1">
        <v>-48528.41</v>
      </c>
      <c r="F32" s="1">
        <v>10822533.33</v>
      </c>
      <c r="G32" s="1">
        <v>9784322.9800000004</v>
      </c>
      <c r="H32" s="1">
        <v>-69272.399999999994</v>
      </c>
      <c r="I32" s="1">
        <v>18869.7</v>
      </c>
      <c r="J32" s="1">
        <v>281335.94</v>
      </c>
      <c r="K32" s="1">
        <v>-3929.96</v>
      </c>
      <c r="L32" s="1"/>
      <c r="M32" s="1">
        <v>39875.39</v>
      </c>
      <c r="N32" s="1">
        <v>2395.56</v>
      </c>
      <c r="O32" s="5">
        <f t="shared" si="0"/>
        <v>11097543.749999998</v>
      </c>
      <c r="P32" s="5">
        <f t="shared" si="1"/>
        <v>9754925.9700000007</v>
      </c>
      <c r="Q32" s="7">
        <f t="shared" si="2"/>
        <v>87.901667159455911</v>
      </c>
    </row>
    <row r="33" spans="1:17" x14ac:dyDescent="0.2">
      <c r="A33" s="14">
        <v>30</v>
      </c>
      <c r="B33" s="17" t="s">
        <v>41</v>
      </c>
      <c r="C33" s="18"/>
      <c r="D33" s="1">
        <v>3004809.34</v>
      </c>
      <c r="E33" s="1">
        <v>-495.22</v>
      </c>
      <c r="F33" s="1">
        <v>3004314.12</v>
      </c>
      <c r="G33" s="1">
        <v>2988395.22</v>
      </c>
      <c r="H33" s="1">
        <v>-13639.41</v>
      </c>
      <c r="I33" s="1"/>
      <c r="J33" s="1">
        <v>50301.97</v>
      </c>
      <c r="K33" s="1">
        <v>-1130.46</v>
      </c>
      <c r="L33" s="1"/>
      <c r="M33" s="1">
        <v>9843.09</v>
      </c>
      <c r="N33" s="1">
        <v>-68.319999999999993</v>
      </c>
      <c r="O33" s="5">
        <f t="shared" si="0"/>
        <v>3053553.95</v>
      </c>
      <c r="P33" s="5">
        <f t="shared" si="1"/>
        <v>2984598.9</v>
      </c>
      <c r="Q33" s="7">
        <f t="shared" si="2"/>
        <v>97.741809998149847</v>
      </c>
    </row>
    <row r="34" spans="1:17" x14ac:dyDescent="0.2">
      <c r="A34" s="14">
        <v>31</v>
      </c>
      <c r="B34" s="17" t="s">
        <v>42</v>
      </c>
      <c r="C34" s="18"/>
      <c r="D34" s="1">
        <v>681134.94</v>
      </c>
      <c r="E34" s="1">
        <v>-4468.8</v>
      </c>
      <c r="F34" s="1">
        <v>676666.14</v>
      </c>
      <c r="G34" s="1">
        <v>637737.66</v>
      </c>
      <c r="H34" s="1">
        <v>-8627.3799999999992</v>
      </c>
      <c r="I34" s="1"/>
      <c r="J34" s="1">
        <v>24628.9</v>
      </c>
      <c r="K34" s="1">
        <v>-31.95</v>
      </c>
      <c r="L34" s="1"/>
      <c r="M34" s="1">
        <v>8269.5499999999993</v>
      </c>
      <c r="N34" s="1"/>
      <c r="O34" s="5">
        <f t="shared" si="0"/>
        <v>701263.09000000008</v>
      </c>
      <c r="P34" s="5">
        <f t="shared" si="1"/>
        <v>637379.83000000007</v>
      </c>
      <c r="Q34" s="7">
        <f t="shared" si="2"/>
        <v>90.890257749056786</v>
      </c>
    </row>
    <row r="35" spans="1:17" x14ac:dyDescent="0.2">
      <c r="A35" s="14">
        <v>32</v>
      </c>
      <c r="B35" s="17" t="s">
        <v>43</v>
      </c>
      <c r="C35" s="18"/>
      <c r="D35" s="1">
        <v>11718277.85</v>
      </c>
      <c r="E35" s="1">
        <v>-1845</v>
      </c>
      <c r="F35" s="1">
        <v>11704892.039999999</v>
      </c>
      <c r="G35" s="1">
        <v>10906339.890000001</v>
      </c>
      <c r="H35" s="1">
        <v>-107615.71</v>
      </c>
      <c r="I35" s="1">
        <v>11540.81</v>
      </c>
      <c r="J35" s="1">
        <v>396515.54</v>
      </c>
      <c r="K35" s="1">
        <v>-7019.37</v>
      </c>
      <c r="L35" s="1"/>
      <c r="M35" s="1">
        <v>105835.69</v>
      </c>
      <c r="N35" s="1">
        <v>-240.06</v>
      </c>
      <c r="O35" s="5">
        <f t="shared" si="0"/>
        <v>12094628.27</v>
      </c>
      <c r="P35" s="5">
        <f t="shared" si="1"/>
        <v>10904559.869999999</v>
      </c>
      <c r="Q35" s="7">
        <f t="shared" si="2"/>
        <v>90.160355709717066</v>
      </c>
    </row>
    <row r="36" spans="1:17" x14ac:dyDescent="0.2">
      <c r="A36" s="14">
        <v>33</v>
      </c>
      <c r="B36" s="17" t="s">
        <v>44</v>
      </c>
      <c r="C36" s="18"/>
      <c r="D36" s="1">
        <v>884706.72</v>
      </c>
      <c r="E36" s="1">
        <v>-1340.52</v>
      </c>
      <c r="F36" s="1">
        <v>883366.2</v>
      </c>
      <c r="G36" s="1">
        <v>722942.12</v>
      </c>
      <c r="H36" s="1">
        <v>-2984.69</v>
      </c>
      <c r="I36" s="1"/>
      <c r="J36" s="1">
        <v>49801.51</v>
      </c>
      <c r="K36" s="1">
        <v>-1297.2</v>
      </c>
      <c r="L36" s="1">
        <v>10118.049999999999</v>
      </c>
      <c r="M36" s="1">
        <v>7062.57</v>
      </c>
      <c r="N36" s="1">
        <v>-151.29</v>
      </c>
      <c r="O36" s="5">
        <f t="shared" si="0"/>
        <v>932021.8</v>
      </c>
      <c r="P36" s="5">
        <f t="shared" si="1"/>
        <v>737138.05</v>
      </c>
      <c r="Q36" s="7">
        <f t="shared" si="2"/>
        <v>79.090215486375953</v>
      </c>
    </row>
    <row r="37" spans="1:17" x14ac:dyDescent="0.2">
      <c r="A37" s="14">
        <v>34</v>
      </c>
      <c r="B37" s="17" t="s">
        <v>45</v>
      </c>
      <c r="C37" s="18"/>
      <c r="D37" s="1">
        <v>786964.74</v>
      </c>
      <c r="E37" s="1">
        <v>-812.22</v>
      </c>
      <c r="F37" s="1">
        <v>786152.52</v>
      </c>
      <c r="G37" s="1">
        <v>583393.26</v>
      </c>
      <c r="H37" s="1">
        <v>-5243.28</v>
      </c>
      <c r="I37" s="1"/>
      <c r="J37" s="1">
        <v>50388.72</v>
      </c>
      <c r="K37" s="1">
        <v>378.16</v>
      </c>
      <c r="L37" s="1"/>
      <c r="M37" s="1">
        <v>5243.28</v>
      </c>
      <c r="N37" s="1">
        <v>461.97</v>
      </c>
      <c r="O37" s="5">
        <f t="shared" si="0"/>
        <v>836457.43</v>
      </c>
      <c r="P37" s="5">
        <f t="shared" si="1"/>
        <v>583393.26</v>
      </c>
      <c r="Q37" s="7">
        <f t="shared" si="2"/>
        <v>69.745720353036972</v>
      </c>
    </row>
    <row r="38" spans="1:17" x14ac:dyDescent="0.2">
      <c r="A38" s="14">
        <v>35</v>
      </c>
      <c r="B38" s="17" t="s">
        <v>46</v>
      </c>
      <c r="C38" s="18"/>
      <c r="D38" s="1">
        <v>5512632.5099999998</v>
      </c>
      <c r="E38" s="1">
        <v>64.17</v>
      </c>
      <c r="F38" s="1">
        <v>5495609.1500000004</v>
      </c>
      <c r="G38" s="1">
        <v>4764556.78</v>
      </c>
      <c r="H38" s="1">
        <v>-21096.39</v>
      </c>
      <c r="I38" s="1">
        <v>17087.53</v>
      </c>
      <c r="J38" s="1">
        <v>157871.87</v>
      </c>
      <c r="K38" s="1">
        <v>-3675.7</v>
      </c>
      <c r="L38" s="1"/>
      <c r="M38" s="1">
        <v>21096.39</v>
      </c>
      <c r="N38" s="1">
        <v>836.82</v>
      </c>
      <c r="O38" s="5">
        <f t="shared" si="0"/>
        <v>5648968.5</v>
      </c>
      <c r="P38" s="5">
        <f t="shared" si="1"/>
        <v>4764556.78</v>
      </c>
      <c r="Q38" s="7">
        <f t="shared" si="2"/>
        <v>84.343836932353227</v>
      </c>
    </row>
    <row r="39" spans="1:17" x14ac:dyDescent="0.2">
      <c r="A39" s="14">
        <v>36</v>
      </c>
      <c r="B39" s="17" t="s">
        <v>47</v>
      </c>
      <c r="C39" s="18"/>
      <c r="D39" s="1">
        <v>1274332.3600000001</v>
      </c>
      <c r="E39" s="1">
        <v>-372.94</v>
      </c>
      <c r="F39" s="1">
        <v>1273959.42</v>
      </c>
      <c r="G39" s="1">
        <v>1310994.71</v>
      </c>
      <c r="H39" s="1">
        <v>-9205.2000000000007</v>
      </c>
      <c r="I39" s="1"/>
      <c r="J39" s="1">
        <v>16945.41</v>
      </c>
      <c r="K39" s="1">
        <v>-576.49</v>
      </c>
      <c r="L39" s="1"/>
      <c r="M39" s="1">
        <v>9103.6</v>
      </c>
      <c r="N39" s="1"/>
      <c r="O39" s="5">
        <f t="shared" si="0"/>
        <v>1290328.3399999999</v>
      </c>
      <c r="P39" s="5">
        <f t="shared" si="1"/>
        <v>1310893.1100000001</v>
      </c>
      <c r="Q39" s="7">
        <f t="shared" si="2"/>
        <v>101.59376256124082</v>
      </c>
    </row>
    <row r="40" spans="1:17" x14ac:dyDescent="0.2">
      <c r="A40" s="14">
        <v>37</v>
      </c>
      <c r="B40" s="17" t="s">
        <v>48</v>
      </c>
      <c r="C40" s="18"/>
      <c r="D40" s="1">
        <v>31648450.350000001</v>
      </c>
      <c r="E40" s="1">
        <v>120444.77</v>
      </c>
      <c r="F40" s="1">
        <v>31317371.469999999</v>
      </c>
      <c r="G40" s="1">
        <v>27354811.23</v>
      </c>
      <c r="H40" s="1">
        <v>-305510.42</v>
      </c>
      <c r="I40" s="1">
        <v>451523.65</v>
      </c>
      <c r="J40" s="1">
        <v>1173315.1000000001</v>
      </c>
      <c r="K40" s="1">
        <v>-17267.169999999998</v>
      </c>
      <c r="L40" s="1"/>
      <c r="M40" s="1">
        <v>190830.61</v>
      </c>
      <c r="N40" s="1">
        <v>23484.13</v>
      </c>
      <c r="O40" s="5">
        <f t="shared" si="0"/>
        <v>32449935.27</v>
      </c>
      <c r="P40" s="5">
        <f t="shared" si="1"/>
        <v>27240131.419999998</v>
      </c>
      <c r="Q40" s="7">
        <f t="shared" si="2"/>
        <v>83.945102488951733</v>
      </c>
    </row>
    <row r="41" spans="1:17" x14ac:dyDescent="0.2">
      <c r="A41" s="14">
        <v>38</v>
      </c>
      <c r="B41" s="17" t="s">
        <v>49</v>
      </c>
      <c r="C41" s="18"/>
      <c r="D41" s="1">
        <v>4833821.57</v>
      </c>
      <c r="E41" s="1">
        <v>-9957.4599999999991</v>
      </c>
      <c r="F41" s="1">
        <v>4823864.1100000003</v>
      </c>
      <c r="G41" s="1">
        <v>2435319.71</v>
      </c>
      <c r="H41" s="1">
        <v>-26257.78</v>
      </c>
      <c r="I41" s="1"/>
      <c r="J41" s="1">
        <v>350036.44</v>
      </c>
      <c r="K41" s="1">
        <v>16850.310000000001</v>
      </c>
      <c r="L41" s="1"/>
      <c r="M41" s="1">
        <v>16091.47</v>
      </c>
      <c r="N41" s="1">
        <v>142.44</v>
      </c>
      <c r="O41" s="5">
        <f t="shared" si="0"/>
        <v>5190608.42</v>
      </c>
      <c r="P41" s="5">
        <f t="shared" si="1"/>
        <v>2425153.4000000004</v>
      </c>
      <c r="Q41" s="7">
        <f t="shared" si="2"/>
        <v>46.721948638152142</v>
      </c>
    </row>
    <row r="42" spans="1:17" x14ac:dyDescent="0.2">
      <c r="A42" s="14">
        <v>39</v>
      </c>
      <c r="B42" s="17" t="s">
        <v>50</v>
      </c>
      <c r="C42" s="18"/>
      <c r="D42" s="1">
        <v>4355082.2400000002</v>
      </c>
      <c r="E42" s="1">
        <v>-5792.24</v>
      </c>
      <c r="F42" s="1">
        <v>4348416.66</v>
      </c>
      <c r="G42" s="1">
        <v>3571102</v>
      </c>
      <c r="H42" s="1">
        <v>-23761.99</v>
      </c>
      <c r="I42" s="1">
        <v>873.34</v>
      </c>
      <c r="J42" s="1">
        <v>143354.10999999999</v>
      </c>
      <c r="K42" s="1">
        <v>-691.12</v>
      </c>
      <c r="L42" s="1">
        <v>116.83</v>
      </c>
      <c r="M42" s="1">
        <v>16625.25</v>
      </c>
      <c r="N42" s="1">
        <v>326.19</v>
      </c>
      <c r="O42" s="5">
        <f t="shared" si="0"/>
        <v>4490753.46</v>
      </c>
      <c r="P42" s="5">
        <f t="shared" si="1"/>
        <v>3564082.09</v>
      </c>
      <c r="Q42" s="7">
        <f t="shared" si="2"/>
        <v>79.364902164992145</v>
      </c>
    </row>
    <row r="43" spans="1:17" x14ac:dyDescent="0.2">
      <c r="A43" s="14">
        <v>40</v>
      </c>
      <c r="B43" s="17" t="s">
        <v>51</v>
      </c>
      <c r="C43" s="18"/>
      <c r="D43" s="1">
        <v>19943279.960000001</v>
      </c>
      <c r="E43" s="1">
        <v>-238444.63</v>
      </c>
      <c r="F43" s="1">
        <v>19665358.170000002</v>
      </c>
      <c r="G43" s="1">
        <v>16473787.460000001</v>
      </c>
      <c r="H43" s="1">
        <v>-129615.02</v>
      </c>
      <c r="I43" s="1">
        <v>39477.160000000003</v>
      </c>
      <c r="J43" s="1">
        <v>699464.66</v>
      </c>
      <c r="K43" s="1">
        <v>-69639.09</v>
      </c>
      <c r="L43" s="1"/>
      <c r="M43" s="1">
        <v>65699.649999999994</v>
      </c>
      <c r="N43" s="1">
        <v>6456.92</v>
      </c>
      <c r="O43" s="5">
        <f t="shared" si="0"/>
        <v>20288726.82</v>
      </c>
      <c r="P43" s="5">
        <f t="shared" si="1"/>
        <v>16409872.090000002</v>
      </c>
      <c r="Q43" s="7">
        <f t="shared" si="2"/>
        <v>80.881724297375115</v>
      </c>
    </row>
    <row r="44" spans="1:17" x14ac:dyDescent="0.2">
      <c r="A44" s="14">
        <v>41</v>
      </c>
      <c r="B44" s="17" t="s">
        <v>52</v>
      </c>
      <c r="C44" s="18"/>
      <c r="D44" s="1">
        <v>2698961.29</v>
      </c>
      <c r="E44" s="1">
        <v>4875.42</v>
      </c>
      <c r="F44" s="1">
        <v>2697264.2</v>
      </c>
      <c r="G44" s="1">
        <v>1836784.98</v>
      </c>
      <c r="H44" s="1">
        <v>-17303.810000000001</v>
      </c>
      <c r="I44" s="1">
        <v>6572.51</v>
      </c>
      <c r="J44" s="1">
        <v>175001.17</v>
      </c>
      <c r="K44" s="1">
        <v>-1703.57</v>
      </c>
      <c r="L44" s="1">
        <v>603.53</v>
      </c>
      <c r="M44" s="1">
        <v>17003.07</v>
      </c>
      <c r="N44" s="1">
        <v>151.07</v>
      </c>
      <c r="O44" s="5">
        <f t="shared" si="0"/>
        <v>2870410.7300000004</v>
      </c>
      <c r="P44" s="5">
        <f t="shared" si="1"/>
        <v>1837087.77</v>
      </c>
      <c r="Q44" s="7">
        <f t="shared" si="2"/>
        <v>64.000867569220659</v>
      </c>
    </row>
    <row r="45" spans="1:17" x14ac:dyDescent="0.2">
      <c r="A45" s="14">
        <v>42</v>
      </c>
      <c r="B45" s="17" t="s">
        <v>53</v>
      </c>
      <c r="C45" s="18"/>
      <c r="D45" s="1">
        <v>1843313.31</v>
      </c>
      <c r="E45" s="1">
        <v>3876.91</v>
      </c>
      <c r="F45" s="1">
        <v>1811649.99</v>
      </c>
      <c r="G45" s="1">
        <v>1446851.78</v>
      </c>
      <c r="H45" s="1">
        <v>-13222.11</v>
      </c>
      <c r="I45" s="1">
        <v>35540.230000000003</v>
      </c>
      <c r="J45" s="1">
        <v>88172.05</v>
      </c>
      <c r="K45" s="1">
        <v>-717.48</v>
      </c>
      <c r="L45" s="1"/>
      <c r="M45" s="1">
        <v>12997.6</v>
      </c>
      <c r="N45" s="1">
        <v>1850.98</v>
      </c>
      <c r="O45" s="5">
        <f t="shared" si="0"/>
        <v>1897253.58</v>
      </c>
      <c r="P45" s="5">
        <f t="shared" si="1"/>
        <v>1446627.27</v>
      </c>
      <c r="Q45" s="7">
        <f t="shared" si="2"/>
        <v>76.24849336165174</v>
      </c>
    </row>
    <row r="46" spans="1:17" x14ac:dyDescent="0.2">
      <c r="A46" s="14">
        <v>43</v>
      </c>
      <c r="B46" s="17" t="s">
        <v>54</v>
      </c>
      <c r="C46" s="18"/>
      <c r="D46" s="1">
        <v>3970570.3</v>
      </c>
      <c r="E46" s="1">
        <v>4959.74</v>
      </c>
      <c r="F46" s="1">
        <v>3967864.08</v>
      </c>
      <c r="G46" s="1">
        <v>3158358.99</v>
      </c>
      <c r="H46" s="1">
        <v>-29279.93</v>
      </c>
      <c r="I46" s="1">
        <v>7665.96</v>
      </c>
      <c r="J46" s="1">
        <v>189611.11</v>
      </c>
      <c r="K46" s="1">
        <v>-13193.69</v>
      </c>
      <c r="L46" s="1"/>
      <c r="M46" s="1">
        <v>20765.37</v>
      </c>
      <c r="N46" s="1">
        <v>254.26</v>
      </c>
      <c r="O46" s="5">
        <f t="shared" si="0"/>
        <v>4144027.24</v>
      </c>
      <c r="P46" s="5">
        <f t="shared" si="1"/>
        <v>3149844.43</v>
      </c>
      <c r="Q46" s="7">
        <f t="shared" si="2"/>
        <v>76.00925977503951</v>
      </c>
    </row>
    <row r="47" spans="1:17" x14ac:dyDescent="0.2">
      <c r="A47" s="14">
        <v>44</v>
      </c>
      <c r="B47" s="17" t="s">
        <v>55</v>
      </c>
      <c r="C47" s="18"/>
      <c r="D47" s="1">
        <v>1660837.29</v>
      </c>
      <c r="E47" s="1">
        <v>16773.060000000001</v>
      </c>
      <c r="F47" s="1">
        <v>1654767.43</v>
      </c>
      <c r="G47" s="1">
        <v>1285804.3700000001</v>
      </c>
      <c r="H47" s="1">
        <v>-4366.96</v>
      </c>
      <c r="I47" s="1">
        <v>22842.92</v>
      </c>
      <c r="J47" s="1">
        <v>68492.149999999994</v>
      </c>
      <c r="K47" s="1">
        <v>-909.12</v>
      </c>
      <c r="L47" s="1">
        <v>7.19</v>
      </c>
      <c r="M47" s="1">
        <v>7262.7</v>
      </c>
      <c r="N47" s="1">
        <v>1502.92</v>
      </c>
      <c r="O47" s="5">
        <f t="shared" si="0"/>
        <v>1720847.5399999998</v>
      </c>
      <c r="P47" s="5">
        <f t="shared" si="1"/>
        <v>1288707.3</v>
      </c>
      <c r="Q47" s="7">
        <f t="shared" si="2"/>
        <v>74.887941554659747</v>
      </c>
    </row>
    <row r="48" spans="1:17" x14ac:dyDescent="0.2">
      <c r="A48" s="14">
        <v>45</v>
      </c>
      <c r="B48" s="17" t="s">
        <v>56</v>
      </c>
      <c r="C48" s="18"/>
      <c r="D48" s="1">
        <v>7275890.3600000003</v>
      </c>
      <c r="E48" s="1">
        <v>6093.02</v>
      </c>
      <c r="F48" s="1">
        <v>7275656.3099999996</v>
      </c>
      <c r="G48" s="1">
        <v>6296492.3099999996</v>
      </c>
      <c r="H48" s="1">
        <v>-37188.449999999997</v>
      </c>
      <c r="I48" s="1">
        <v>6327.07</v>
      </c>
      <c r="J48" s="1">
        <v>179681.01</v>
      </c>
      <c r="K48" s="1">
        <v>-2030.41</v>
      </c>
      <c r="L48" s="1"/>
      <c r="M48" s="1">
        <v>34829.699999999997</v>
      </c>
      <c r="N48" s="1">
        <v>238.79</v>
      </c>
      <c r="O48" s="5">
        <f t="shared" si="0"/>
        <v>7453068.1199999992</v>
      </c>
      <c r="P48" s="5">
        <f t="shared" si="1"/>
        <v>6294133.5599999996</v>
      </c>
      <c r="Q48" s="7">
        <f t="shared" si="2"/>
        <v>84.450235240839305</v>
      </c>
    </row>
    <row r="49" spans="1:17" x14ac:dyDescent="0.2">
      <c r="A49" s="14">
        <v>46</v>
      </c>
      <c r="B49" s="17" t="s">
        <v>57</v>
      </c>
      <c r="C49" s="18"/>
      <c r="D49" s="1">
        <v>4741118.55</v>
      </c>
      <c r="E49" s="1">
        <v>-4060.8</v>
      </c>
      <c r="F49" s="1">
        <v>4710659.3499999996</v>
      </c>
      <c r="G49" s="1">
        <v>4444081.8</v>
      </c>
      <c r="H49" s="1">
        <v>-40760.99</v>
      </c>
      <c r="I49" s="1">
        <v>26398.400000000001</v>
      </c>
      <c r="J49" s="1">
        <v>149383.29</v>
      </c>
      <c r="K49" s="1">
        <v>-2161.8200000000002</v>
      </c>
      <c r="L49" s="1">
        <v>6222.26</v>
      </c>
      <c r="M49" s="1">
        <v>40760.99</v>
      </c>
      <c r="N49" s="1">
        <v>4800.17</v>
      </c>
      <c r="O49" s="5">
        <f t="shared" si="0"/>
        <v>4853080.6499999994</v>
      </c>
      <c r="P49" s="5">
        <f t="shared" si="1"/>
        <v>4450304.0599999996</v>
      </c>
      <c r="Q49" s="7">
        <f t="shared" si="2"/>
        <v>91.70059970052219</v>
      </c>
    </row>
    <row r="50" spans="1:17" x14ac:dyDescent="0.2">
      <c r="A50" s="14">
        <v>47</v>
      </c>
      <c r="B50" s="17" t="s">
        <v>58</v>
      </c>
      <c r="C50" s="18"/>
      <c r="D50" s="1">
        <v>1396686.87</v>
      </c>
      <c r="E50" s="1">
        <v>12397.94</v>
      </c>
      <c r="F50" s="1">
        <v>1409084.81</v>
      </c>
      <c r="G50" s="1">
        <v>972629.25</v>
      </c>
      <c r="H50" s="1">
        <v>-4731.6499999999996</v>
      </c>
      <c r="I50" s="1"/>
      <c r="J50" s="1">
        <v>78159.44</v>
      </c>
      <c r="K50" s="1">
        <v>-4546.97</v>
      </c>
      <c r="L50" s="1"/>
      <c r="M50" s="1">
        <v>4731.6499999999996</v>
      </c>
      <c r="N50" s="1">
        <v>454.32</v>
      </c>
      <c r="O50" s="5">
        <f t="shared" si="0"/>
        <v>1482242.96</v>
      </c>
      <c r="P50" s="5">
        <f t="shared" si="1"/>
        <v>972629.25</v>
      </c>
      <c r="Q50" s="7">
        <f t="shared" si="2"/>
        <v>65.618746470551642</v>
      </c>
    </row>
    <row r="51" spans="1:17" x14ac:dyDescent="0.2">
      <c r="A51" s="14">
        <v>48</v>
      </c>
      <c r="B51" s="17" t="s">
        <v>59</v>
      </c>
      <c r="C51" s="18"/>
      <c r="D51" s="1">
        <v>513089.52</v>
      </c>
      <c r="E51" s="1">
        <v>-117.6</v>
      </c>
      <c r="F51" s="1">
        <v>512971.92</v>
      </c>
      <c r="G51" s="1">
        <v>141013.22</v>
      </c>
      <c r="H51" s="1">
        <v>-2500.58</v>
      </c>
      <c r="I51" s="1"/>
      <c r="J51" s="1">
        <v>68772.92</v>
      </c>
      <c r="K51" s="1">
        <v>-412.39</v>
      </c>
      <c r="L51" s="1"/>
      <c r="M51" s="1">
        <v>2500.58</v>
      </c>
      <c r="N51" s="1"/>
      <c r="O51" s="5">
        <f t="shared" si="0"/>
        <v>581332.44999999995</v>
      </c>
      <c r="P51" s="5">
        <f t="shared" si="1"/>
        <v>141013.22</v>
      </c>
      <c r="Q51" s="7">
        <f t="shared" si="2"/>
        <v>24.256898096777498</v>
      </c>
    </row>
    <row r="52" spans="1:17" x14ac:dyDescent="0.2">
      <c r="A52" s="14">
        <v>49</v>
      </c>
      <c r="B52" s="17" t="s">
        <v>60</v>
      </c>
      <c r="C52" s="18"/>
      <c r="D52" s="1">
        <v>18508729.969999999</v>
      </c>
      <c r="E52" s="1">
        <v>134838.26</v>
      </c>
      <c r="F52" s="1">
        <v>18547355.670000002</v>
      </c>
      <c r="G52" s="1">
        <v>16255098.640000001</v>
      </c>
      <c r="H52" s="1">
        <v>-121178.04</v>
      </c>
      <c r="I52" s="1">
        <v>96212.56</v>
      </c>
      <c r="J52" s="1">
        <v>579550.21</v>
      </c>
      <c r="K52" s="1">
        <v>-13330.9</v>
      </c>
      <c r="L52" s="1">
        <v>11547.78</v>
      </c>
      <c r="M52" s="1">
        <v>86914.7</v>
      </c>
      <c r="N52" s="1">
        <v>2411.31</v>
      </c>
      <c r="O52" s="5">
        <f t="shared" si="0"/>
        <v>19111163.670000006</v>
      </c>
      <c r="P52" s="5">
        <f t="shared" si="1"/>
        <v>16232383.08</v>
      </c>
      <c r="Q52" s="7">
        <f t="shared" si="2"/>
        <v>84.936654618687569</v>
      </c>
    </row>
    <row r="53" spans="1:17" x14ac:dyDescent="0.2">
      <c r="A53" s="14">
        <v>50</v>
      </c>
      <c r="B53" s="17" t="s">
        <v>61</v>
      </c>
      <c r="C53" s="18"/>
      <c r="D53" s="1">
        <v>1123647.75</v>
      </c>
      <c r="E53" s="1">
        <v>7995.55</v>
      </c>
      <c r="F53" s="1">
        <v>1110336.8700000001</v>
      </c>
      <c r="G53" s="1">
        <v>848732.56</v>
      </c>
      <c r="H53" s="1">
        <v>-7348.65</v>
      </c>
      <c r="I53" s="1">
        <v>21306.43</v>
      </c>
      <c r="J53" s="1">
        <v>37907.79</v>
      </c>
      <c r="K53" s="1">
        <v>-2750.71</v>
      </c>
      <c r="L53" s="1">
        <v>1090.6199999999999</v>
      </c>
      <c r="M53" s="1">
        <v>7245.84</v>
      </c>
      <c r="N53" s="1">
        <v>956.47</v>
      </c>
      <c r="O53" s="5">
        <f t="shared" si="0"/>
        <v>1144537.4800000002</v>
      </c>
      <c r="P53" s="5">
        <f t="shared" si="1"/>
        <v>849720.37</v>
      </c>
      <c r="Q53" s="7">
        <f t="shared" si="2"/>
        <v>74.241375651586338</v>
      </c>
    </row>
    <row r="54" spans="1:17" x14ac:dyDescent="0.2">
      <c r="A54" s="14">
        <v>51</v>
      </c>
      <c r="B54" s="17" t="s">
        <v>62</v>
      </c>
      <c r="C54" s="18"/>
      <c r="D54" s="1">
        <v>11995282</v>
      </c>
      <c r="E54" s="1">
        <v>360111.93</v>
      </c>
      <c r="F54" s="1">
        <v>12060013.609999999</v>
      </c>
      <c r="G54" s="1">
        <v>11036949.34</v>
      </c>
      <c r="H54" s="1">
        <v>-59663.39</v>
      </c>
      <c r="I54" s="1">
        <v>295380.32</v>
      </c>
      <c r="J54" s="1">
        <v>328276.2</v>
      </c>
      <c r="K54" s="1">
        <v>-4594.3599999999997</v>
      </c>
      <c r="L54" s="1">
        <v>12335.29</v>
      </c>
      <c r="M54" s="1">
        <v>59163.26</v>
      </c>
      <c r="N54" s="1">
        <v>8310.35</v>
      </c>
      <c r="O54" s="5">
        <f t="shared" si="0"/>
        <v>12375385.1</v>
      </c>
      <c r="P54" s="5">
        <f t="shared" si="1"/>
        <v>11048784.499999998</v>
      </c>
      <c r="Q54" s="7">
        <f t="shared" si="2"/>
        <v>89.280328739022423</v>
      </c>
    </row>
    <row r="55" spans="1:17" x14ac:dyDescent="0.2">
      <c r="A55" s="14">
        <v>52</v>
      </c>
      <c r="B55" s="17" t="s">
        <v>63</v>
      </c>
      <c r="C55" s="18"/>
      <c r="D55" s="1">
        <v>2985564.03</v>
      </c>
      <c r="E55" s="1">
        <v>17536.580000000002</v>
      </c>
      <c r="F55" s="1">
        <v>3000036.44</v>
      </c>
      <c r="G55" s="1">
        <v>2714437.32</v>
      </c>
      <c r="H55" s="1">
        <v>-31345.15</v>
      </c>
      <c r="I55" s="1">
        <v>3064.17</v>
      </c>
      <c r="J55" s="1">
        <v>142490.03</v>
      </c>
      <c r="K55" s="1">
        <v>-3967.86</v>
      </c>
      <c r="L55" s="1"/>
      <c r="M55" s="1">
        <v>28133.02</v>
      </c>
      <c r="N55" s="1">
        <v>35.659999999999997</v>
      </c>
      <c r="O55" s="5">
        <f t="shared" si="0"/>
        <v>3138522.9499999997</v>
      </c>
      <c r="P55" s="5">
        <f t="shared" si="1"/>
        <v>2711225.19</v>
      </c>
      <c r="Q55" s="7">
        <f t="shared" si="2"/>
        <v>86.385386794765992</v>
      </c>
    </row>
    <row r="56" spans="1:17" x14ac:dyDescent="0.2">
      <c r="A56" s="14">
        <v>53</v>
      </c>
      <c r="B56" s="17" t="s">
        <v>64</v>
      </c>
      <c r="C56" s="18"/>
      <c r="D56" s="1">
        <v>61189508.259999998</v>
      </c>
      <c r="E56" s="1">
        <v>2209476.86</v>
      </c>
      <c r="F56" s="1">
        <v>61827619.810000002</v>
      </c>
      <c r="G56" s="1">
        <v>42366064.049999997</v>
      </c>
      <c r="H56" s="1">
        <v>-1000828.93</v>
      </c>
      <c r="I56" s="1">
        <v>1571365.31</v>
      </c>
      <c r="J56" s="1">
        <v>4674032.82</v>
      </c>
      <c r="K56" s="1">
        <v>2809.15</v>
      </c>
      <c r="L56" s="1">
        <v>16319.43</v>
      </c>
      <c r="M56" s="1">
        <v>568523.94999999995</v>
      </c>
      <c r="N56" s="1">
        <v>65378.86</v>
      </c>
      <c r="O56" s="5">
        <f t="shared" si="0"/>
        <v>66439082.920000002</v>
      </c>
      <c r="P56" s="5">
        <f t="shared" si="1"/>
        <v>41950078.5</v>
      </c>
      <c r="Q56" s="7">
        <f t="shared" si="2"/>
        <v>63.140664585199843</v>
      </c>
    </row>
    <row r="57" spans="1:17" x14ac:dyDescent="0.2">
      <c r="A57" s="14">
        <v>54</v>
      </c>
      <c r="B57" s="17" t="s">
        <v>65</v>
      </c>
      <c r="C57" s="18"/>
      <c r="D57" s="1">
        <v>1231075.29</v>
      </c>
      <c r="E57" s="1">
        <v>3790.81</v>
      </c>
      <c r="F57" s="1">
        <v>1231858.8</v>
      </c>
      <c r="G57" s="1">
        <v>983615.33</v>
      </c>
      <c r="H57" s="1">
        <v>-6096.46</v>
      </c>
      <c r="I57" s="1">
        <v>3007.3</v>
      </c>
      <c r="J57" s="1">
        <v>53786.07</v>
      </c>
      <c r="K57" s="1">
        <v>-210.45</v>
      </c>
      <c r="L57" s="1">
        <v>22.13</v>
      </c>
      <c r="M57" s="1">
        <v>6081.81</v>
      </c>
      <c r="N57" s="1">
        <v>76.510000000000005</v>
      </c>
      <c r="O57" s="5">
        <f t="shared" si="0"/>
        <v>1285357.9100000001</v>
      </c>
      <c r="P57" s="5">
        <f t="shared" si="1"/>
        <v>983622.81</v>
      </c>
      <c r="Q57" s="7">
        <f t="shared" si="2"/>
        <v>76.525207675424809</v>
      </c>
    </row>
    <row r="58" spans="1:17" x14ac:dyDescent="0.2">
      <c r="A58" s="14">
        <v>55</v>
      </c>
      <c r="B58" s="17" t="s">
        <v>66</v>
      </c>
      <c r="C58" s="18"/>
      <c r="D58" s="1">
        <v>25060188.02</v>
      </c>
      <c r="E58" s="1">
        <v>-396073.67</v>
      </c>
      <c r="F58" s="1">
        <v>24661613.760000002</v>
      </c>
      <c r="G58" s="1">
        <v>22137024.800000001</v>
      </c>
      <c r="H58" s="1">
        <v>-1611245.41</v>
      </c>
      <c r="I58" s="1">
        <v>2500.59</v>
      </c>
      <c r="J58" s="1">
        <v>1132477.4099999999</v>
      </c>
      <c r="K58" s="1">
        <v>-15353.04</v>
      </c>
      <c r="L58" s="1">
        <v>150.91999999999999</v>
      </c>
      <c r="M58" s="1">
        <v>232922.73</v>
      </c>
      <c r="N58" s="1">
        <v>9359.84</v>
      </c>
      <c r="O58" s="5">
        <f t="shared" si="0"/>
        <v>25769378.290000003</v>
      </c>
      <c r="P58" s="5">
        <f t="shared" si="1"/>
        <v>20758853.040000003</v>
      </c>
      <c r="Q58" s="7">
        <f t="shared" si="2"/>
        <v>80.556281980833148</v>
      </c>
    </row>
    <row r="59" spans="1:17" x14ac:dyDescent="0.2">
      <c r="A59" s="14">
        <v>56</v>
      </c>
      <c r="B59" s="17" t="s">
        <v>67</v>
      </c>
      <c r="C59" s="18"/>
      <c r="D59" s="1">
        <v>501924.92</v>
      </c>
      <c r="E59" s="1">
        <v>17828.68</v>
      </c>
      <c r="F59" s="1">
        <v>519753.6</v>
      </c>
      <c r="G59" s="1">
        <v>366855.54</v>
      </c>
      <c r="H59" s="1">
        <v>-15307.84</v>
      </c>
      <c r="I59" s="1"/>
      <c r="J59" s="1">
        <v>59159.45</v>
      </c>
      <c r="K59" s="1">
        <v>-3264.91</v>
      </c>
      <c r="L59" s="1"/>
      <c r="M59" s="1">
        <v>15307.84</v>
      </c>
      <c r="N59" s="1">
        <v>201.64</v>
      </c>
      <c r="O59" s="5">
        <f t="shared" si="0"/>
        <v>575446.49999999988</v>
      </c>
      <c r="P59" s="5">
        <f t="shared" si="1"/>
        <v>366855.54</v>
      </c>
      <c r="Q59" s="7">
        <f t="shared" si="2"/>
        <v>63.751459084380571</v>
      </c>
    </row>
    <row r="60" spans="1:17" x14ac:dyDescent="0.2">
      <c r="A60" s="14">
        <v>57</v>
      </c>
      <c r="B60" s="17" t="s">
        <v>68</v>
      </c>
      <c r="C60" s="18"/>
      <c r="D60" s="1">
        <v>8991179.4399999995</v>
      </c>
      <c r="E60" s="1">
        <v>54995</v>
      </c>
      <c r="F60" s="1">
        <v>9010083.6400000006</v>
      </c>
      <c r="G60" s="1">
        <v>7843694.4000000004</v>
      </c>
      <c r="H60" s="1">
        <v>-98537.22</v>
      </c>
      <c r="I60" s="1">
        <v>36090.800000000003</v>
      </c>
      <c r="J60" s="1">
        <v>300911.48</v>
      </c>
      <c r="K60" s="1">
        <v>-3661.45</v>
      </c>
      <c r="L60" s="1">
        <v>0.14000000000000001</v>
      </c>
      <c r="M60" s="1">
        <v>62088.46</v>
      </c>
      <c r="N60" s="1">
        <v>1743.64</v>
      </c>
      <c r="O60" s="5">
        <f t="shared" si="0"/>
        <v>9305590.0300000012</v>
      </c>
      <c r="P60" s="5">
        <f t="shared" si="1"/>
        <v>7807245.7800000003</v>
      </c>
      <c r="Q60" s="7">
        <f t="shared" si="2"/>
        <v>83.89844980093109</v>
      </c>
    </row>
    <row r="61" spans="1:17" x14ac:dyDescent="0.2">
      <c r="A61" s="14">
        <v>58</v>
      </c>
      <c r="B61" s="17" t="s">
        <v>69</v>
      </c>
      <c r="C61" s="18"/>
      <c r="D61" s="1">
        <v>6884929.0099999998</v>
      </c>
      <c r="E61" s="1">
        <v>22036.82</v>
      </c>
      <c r="F61" s="1">
        <v>6891618.6600000001</v>
      </c>
      <c r="G61" s="1">
        <v>5789677.3399999999</v>
      </c>
      <c r="H61" s="1">
        <v>-58735.64</v>
      </c>
      <c r="I61" s="1">
        <v>15347.17</v>
      </c>
      <c r="J61" s="1">
        <v>250762.9</v>
      </c>
      <c r="K61" s="1">
        <v>-3530.93</v>
      </c>
      <c r="L61" s="1">
        <v>30.05</v>
      </c>
      <c r="M61" s="1">
        <v>53275.13</v>
      </c>
      <c r="N61" s="1">
        <v>812.88</v>
      </c>
      <c r="O61" s="5">
        <f t="shared" si="0"/>
        <v>7138037.7500000009</v>
      </c>
      <c r="P61" s="5">
        <f t="shared" si="1"/>
        <v>5784246.8799999999</v>
      </c>
      <c r="Q61" s="7">
        <f t="shared" si="2"/>
        <v>81.034131263875693</v>
      </c>
    </row>
    <row r="62" spans="1:17" x14ac:dyDescent="0.2">
      <c r="A62" s="14">
        <v>59</v>
      </c>
      <c r="B62" s="17" t="s">
        <v>70</v>
      </c>
      <c r="C62" s="18"/>
      <c r="D62" s="1">
        <v>1149334.6200000001</v>
      </c>
      <c r="E62" s="1">
        <v>-11886.3</v>
      </c>
      <c r="F62" s="1">
        <v>1137448.32</v>
      </c>
      <c r="G62" s="1">
        <v>812923.87</v>
      </c>
      <c r="H62" s="1">
        <v>-4352.8599999999997</v>
      </c>
      <c r="I62" s="1"/>
      <c r="J62" s="1">
        <v>60166.27</v>
      </c>
      <c r="K62" s="1">
        <v>-337.95</v>
      </c>
      <c r="L62" s="1"/>
      <c r="M62" s="1">
        <v>4352.8599999999997</v>
      </c>
      <c r="N62" s="1">
        <v>-188.11</v>
      </c>
      <c r="O62" s="5">
        <f t="shared" si="0"/>
        <v>1197464.7500000002</v>
      </c>
      <c r="P62" s="5">
        <f t="shared" si="1"/>
        <v>812923.87</v>
      </c>
      <c r="Q62" s="7">
        <f t="shared" si="2"/>
        <v>67.887081436008856</v>
      </c>
    </row>
    <row r="63" spans="1:17" x14ac:dyDescent="0.2">
      <c r="A63" s="14">
        <v>60</v>
      </c>
      <c r="B63" s="17" t="s">
        <v>71</v>
      </c>
      <c r="C63" s="18"/>
      <c r="D63" s="1">
        <v>23223618.120000001</v>
      </c>
      <c r="E63" s="1">
        <v>-9715.19</v>
      </c>
      <c r="F63" s="1">
        <v>23066745.43</v>
      </c>
      <c r="G63" s="1">
        <v>21502030.239999998</v>
      </c>
      <c r="H63" s="1">
        <v>-163284.81</v>
      </c>
      <c r="I63" s="1">
        <v>147157.5</v>
      </c>
      <c r="J63" s="1">
        <v>449397.92</v>
      </c>
      <c r="K63" s="1">
        <v>-3815.2</v>
      </c>
      <c r="L63" s="1">
        <v>5798.86</v>
      </c>
      <c r="M63" s="1">
        <v>86615.97</v>
      </c>
      <c r="N63" s="1">
        <v>4388.0600000000004</v>
      </c>
      <c r="O63" s="5">
        <f t="shared" si="0"/>
        <v>23507940.090000004</v>
      </c>
      <c r="P63" s="5">
        <f t="shared" si="1"/>
        <v>21431160.259999998</v>
      </c>
      <c r="Q63" s="7">
        <f t="shared" si="2"/>
        <v>91.165623946423779</v>
      </c>
    </row>
    <row r="64" spans="1:17" x14ac:dyDescent="0.2">
      <c r="A64" s="14">
        <v>61</v>
      </c>
      <c r="B64" s="17" t="s">
        <v>72</v>
      </c>
      <c r="C64" s="18"/>
      <c r="D64" s="1">
        <v>13113558.27</v>
      </c>
      <c r="E64" s="1">
        <v>-71413.100000000006</v>
      </c>
      <c r="F64" s="1">
        <v>13022882.289999999</v>
      </c>
      <c r="G64" s="1">
        <v>11291344.84</v>
      </c>
      <c r="H64" s="1">
        <v>-319147.75</v>
      </c>
      <c r="I64" s="1">
        <v>19262.88</v>
      </c>
      <c r="J64" s="1">
        <v>1053935.05</v>
      </c>
      <c r="K64" s="1">
        <v>8100.21</v>
      </c>
      <c r="L64" s="1"/>
      <c r="M64" s="1">
        <v>312214.15999999997</v>
      </c>
      <c r="N64" s="1">
        <v>7932.13</v>
      </c>
      <c r="O64" s="5">
        <f t="shared" si="0"/>
        <v>14076985.42</v>
      </c>
      <c r="P64" s="5">
        <f t="shared" si="1"/>
        <v>11284411.25</v>
      </c>
      <c r="Q64" s="7">
        <f t="shared" si="2"/>
        <v>80.162129272135033</v>
      </c>
    </row>
    <row r="65" spans="1:17" x14ac:dyDescent="0.2">
      <c r="A65" s="14"/>
      <c r="B65" s="19" t="s">
        <v>73</v>
      </c>
      <c r="C65" s="20"/>
      <c r="D65" s="1">
        <v>3538573712.5500002</v>
      </c>
      <c r="E65" s="1">
        <v>-2806288.49</v>
      </c>
      <c r="F65" s="1">
        <v>3414073266.9499998</v>
      </c>
      <c r="G65" s="1">
        <v>2934389367.4400001</v>
      </c>
      <c r="H65" s="1">
        <v>-36743049.899999999</v>
      </c>
      <c r="I65" s="1">
        <v>121694157.11</v>
      </c>
      <c r="J65" s="1">
        <v>149727829.93000001</v>
      </c>
      <c r="K65" s="1">
        <v>-3384133.42</v>
      </c>
      <c r="L65" s="1">
        <v>1457983.47</v>
      </c>
      <c r="M65" s="1">
        <v>25405703.969999999</v>
      </c>
      <c r="N65" s="1">
        <v>5015574.01</v>
      </c>
      <c r="O65" s="15">
        <f>SUM(O4:O64)</f>
        <v>3561765504.4300008</v>
      </c>
      <c r="P65" s="15">
        <f>SUM(P4:P64)</f>
        <v>2924510004.9800014</v>
      </c>
      <c r="Q65" s="16">
        <f t="shared" si="2"/>
        <v>82.108437552741663</v>
      </c>
    </row>
    <row r="67" spans="1:17" x14ac:dyDescent="0.2">
      <c r="F67" s="3">
        <f>F65</f>
        <v>3414073266.9499998</v>
      </c>
      <c r="G67" s="3">
        <f>G65+H64</f>
        <v>2934070219.6900001</v>
      </c>
      <c r="J67" s="3">
        <f>J65+K65-N65</f>
        <v>141328122.50000003</v>
      </c>
      <c r="L67" s="3">
        <f>L65+M65</f>
        <v>26863687.439999998</v>
      </c>
      <c r="O67" s="3"/>
      <c r="P67" s="3"/>
    </row>
  </sheetData>
  <mergeCells count="64"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4:C64"/>
    <mergeCell ref="B65:C65"/>
    <mergeCell ref="B1:Q1"/>
    <mergeCell ref="B3:C3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</mergeCells>
  <pageMargins left="0.75" right="0.25" top="0.25" bottom="0.3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/>
  </sheetViews>
  <sheetFormatPr defaultRowHeight="12.75" x14ac:dyDescent="0.2"/>
  <cols>
    <col min="1" max="1" width="28.5703125" customWidth="1"/>
    <col min="2" max="2" width="47.5703125" customWidth="1"/>
  </cols>
  <sheetData>
    <row r="1" spans="1:2" x14ac:dyDescent="0.2">
      <c r="A1" s="2" t="s">
        <v>74</v>
      </c>
      <c r="B1" s="2" t="s">
        <v>75</v>
      </c>
    </row>
    <row r="2" spans="1:2" x14ac:dyDescent="0.2">
      <c r="A2" s="2" t="s">
        <v>76</v>
      </c>
      <c r="B2" s="2" t="s">
        <v>77</v>
      </c>
    </row>
    <row r="3" spans="1:2" x14ac:dyDescent="0.2">
      <c r="A3" s="2" t="s">
        <v>78</v>
      </c>
      <c r="B3" s="2" t="s">
        <v>79</v>
      </c>
    </row>
    <row r="4" spans="1:2" x14ac:dyDescent="0.2">
      <c r="A4" s="2" t="s">
        <v>80</v>
      </c>
      <c r="B4" s="2" t="s">
        <v>81</v>
      </c>
    </row>
    <row r="5" spans="1:2" x14ac:dyDescent="0.2">
      <c r="A5" s="2" t="s">
        <v>82</v>
      </c>
      <c r="B5" s="2" t="s">
        <v>83</v>
      </c>
    </row>
    <row r="6" spans="1:2" x14ac:dyDescent="0.2">
      <c r="A6" s="2" t="s">
        <v>84</v>
      </c>
      <c r="B6" s="2" t="s">
        <v>85</v>
      </c>
    </row>
    <row r="7" spans="1:2" x14ac:dyDescent="0.2">
      <c r="A7" s="2" t="s">
        <v>86</v>
      </c>
      <c r="B7" s="2" t="s">
        <v>87</v>
      </c>
    </row>
    <row r="8" spans="1:2" x14ac:dyDescent="0.2">
      <c r="A8" s="2" t="s">
        <v>88</v>
      </c>
      <c r="B8" s="2" t="s">
        <v>89</v>
      </c>
    </row>
    <row r="9" spans="1:2" x14ac:dyDescent="0.2">
      <c r="A9" s="2" t="s">
        <v>90</v>
      </c>
      <c r="B9" s="2" t="s">
        <v>91</v>
      </c>
    </row>
    <row r="10" spans="1:2" x14ac:dyDescent="0.2">
      <c r="A10" s="2" t="s">
        <v>92</v>
      </c>
      <c r="B10" s="2" t="s">
        <v>93</v>
      </c>
    </row>
  </sheetData>
  <pageMargins left="0.75" right="0.25" top="0.25" bottom="0.3" header="0.3" footer="0.3"/>
  <pageSetup paperSize="0" scale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Параметры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Марина Михайловна Труханова</cp:lastModifiedBy>
  <dcterms:created xsi:type="dcterms:W3CDTF">2017-02-01T01:55:26Z</dcterms:created>
  <dcterms:modified xsi:type="dcterms:W3CDTF">2017-02-01T07:11:22Z</dcterms:modified>
</cp:coreProperties>
</file>